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МБТ на 2022 г" sheetId="5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C65" i="5" l="1"/>
  <c r="C38" i="5"/>
  <c r="C48" i="5"/>
  <c r="C58" i="5"/>
  <c r="C26" i="5"/>
  <c r="C56" i="5"/>
  <c r="C59" i="5"/>
  <c r="C40" i="5"/>
  <c r="C11" i="5"/>
  <c r="C10" i="5"/>
  <c r="C9" i="5"/>
  <c r="C39" i="5" l="1"/>
  <c r="C43" i="5"/>
  <c r="C25" i="5"/>
  <c r="C52" i="5" l="1"/>
  <c r="C23" i="5"/>
  <c r="C15" i="5" l="1"/>
  <c r="C30" i="5" l="1"/>
  <c r="C29" i="5"/>
  <c r="C27" i="5"/>
  <c r="C12" i="5"/>
</calcChain>
</file>

<file path=xl/sharedStrings.xml><?xml version="1.0" encoding="utf-8"?>
<sst xmlns="http://schemas.openxmlformats.org/spreadsheetml/2006/main" count="66" uniqueCount="66">
  <si>
    <t>№ пункта</t>
  </si>
  <si>
    <t>Наименование</t>
  </si>
  <si>
    <t>Сумма</t>
  </si>
  <si>
    <t>Дотация на выравнивание бюджетной обеспеченности муниципальных районов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</si>
  <si>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</si>
  <si>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Субвенция бюджетам поселений на осуществление полномочий по первичному воинскому учету на территориях, где отсутствуют военные комиссариаты</t>
  </si>
  <si>
    <t xml:space="preserve">Субвенция  на осуществление государственных полномочий Республики Карелия, предусмотренных Законом Республики Карелия от 20 декабря 2013 года
№ 1755-ЗРК «Об образовании»
</t>
  </si>
  <si>
    <t>по предоставлению предусмотренных пунктом 5 части 1 статьи 9 Закона Республики Карелия от 20 декабря 2013 года № 1755-ЗРК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</si>
  <si>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</t>
  </si>
  <si>
    <t>Субвенция  на осуществление государственных полномочий Республики Карелия, предусмотренных Законом Республики Карелия от 28 ноября 2005 года № 921-ЗРК «О государственном обеспечении и социальной поддержке детей-сирот и детей, оставшихся без попечения родителей,  лиц из числа детей-сирот и детей, оставшихся без попечения родителей, а также лиц, потерявших в период обучения обоих родителей или единственного родителя»,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</si>
  <si>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 xml:space="preserve">Субвенция  на осуществление государственных полномочий Республики Карелия по расчету и предоставлению дотаций бюджетам городских и сельских поселений </t>
  </si>
  <si>
    <t>Субвенция 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</si>
  <si>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Субвенция  на осуществление отдельных государственных полномочий Республики Карелия по проведению на территории Республики Карелия мероприятий по защите населения от болезней, общих для человека и животных</t>
  </si>
  <si>
    <t xml:space="preserve">Субвенция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 
</t>
  </si>
  <si>
    <t>Субсидия  на реализацию мероприятий государственной программы Республики Карелия «Совершенствование социальной защиты граждан» (в целях организации отдыха детей в каникулярное время)</t>
  </si>
  <si>
    <t xml:space="preserve">Субсидия  на реализацию мероприятий государственной программы Республики Карелия «Совершенствование социальной защиты граждан» (в целях организации адресной социальной помощи малоимущим семьям, имеющим детей) </t>
  </si>
  <si>
    <t>Субсидия на реализацию мероприятий по государственной поддержке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</si>
  <si>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 xml:space="preserve">Субсидия  на реализацию мероприятий по созданию в общеобразовательных организациях, расположенных в сельской местности и малых городах, условий для занятий физической культурой и спортом 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</si>
  <si>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</si>
  <si>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Единая субвенция бюджетам муниципальных районов и городских округов</t>
  </si>
  <si>
    <t>Субсидия  на реализацию мероприятий государственной программы Республики Карелия «Развитие образования» (в целях компенсации малообеспеченным гражданам, имеющим детей, обладающих правом на получение дошкольного образования, и не получившим направление в дошкольные образовательные организации;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стандартами)</t>
  </si>
  <si>
    <t>Межбюджетные трансферты, получаемые из бюджета Республики Карелия в 2022 году</t>
  </si>
  <si>
    <t xml:space="preserve">Субсидия  на реализацию мероприятий по приобретению спортивного оборудования и инвентаря для приведения организаций спортивной подготовки в нормативное состояние </t>
  </si>
  <si>
    <t>Субсидии на реализацию мероприятий по государственной программы Республики Карелия "Развитие физической культуры и спорта" (в целях развития системы спортивной подготовки)</t>
  </si>
  <si>
    <t>Субсидии на реализацию мероприятий по повышению инвестиционной привлекательности территорий опережающего социально-экономического развития, создаваемых на территории монопрофильных муниципальных образований Российской Федерации (моногородов), в части разработки проектов зон охраны объектов культурного наследия в целях снижения ограничений в использовании земельных участков</t>
  </si>
  <si>
    <t>Субсидии на стимулирование объединения муниципальных образований в Республике Карелия</t>
  </si>
  <si>
    <t>Субсидия на реализацию мероприятий государственной программы Республики Карелия «Развитие образования» в целях частичной компенсации расходов на повышение оплаты труда работников бюджетной сферы</t>
  </si>
  <si>
    <t>Субсидия местным бюджетам на реализацию мероприятий государственной программы Республики Карелия «Развитие культуры»  (в целях частичной компенсации расходов  на повышение оплаты труда работников бюджетной сферы)</t>
  </si>
  <si>
    <t>ВСЕГО межбюджетные трасферты</t>
  </si>
  <si>
    <t>(рублей)</t>
  </si>
  <si>
    <t>Иные межбюджетные трансферты на создание модельных муниципальных библиотек</t>
  </si>
  <si>
    <t>Субсидия бюджетам муниципальных образований на реализацию мероприятий по переселению граждан из аварийного жилищного фонда, софинансируемых за счет средств Фонда содействия реформированию жилищно-коммунального хозяйства (этап 2021- 2022 годов)</t>
  </si>
  <si>
    <t>Субсидия бюджетам муниципальных образований на реализацию мероприятий по переселению граждан из аварийного жилищного фонда (этап 2021 - 2022 годов)</t>
  </si>
  <si>
    <t>Субсидия местным бюджетам на реализацию мероприятий государственной программы Республики Карелия «Развитие культуры» (в целях реализации мероприятий по сохранению мемориальных, военно-исторических объектов и памятников)</t>
  </si>
  <si>
    <t>Субсидия местным бюджетам на реализацию дополнительных мероприятий по поддержке малого и среднего предпринимательства</t>
  </si>
  <si>
    <t xml:space="preserve">Субсидии бюджетам муниципальных райьонов и городских округов на реализацию мероприятий государственной программы Республики Карелия "Развитие образования" (в целях обеспечения надлежащих условий для обучения и пребывания детей и повышения энергетической эффективности в муниципальных образовательных организациях) </t>
  </si>
  <si>
    <t>Субсидии бюджетам муниципальных образований на реализацию мероприятий государственной программы Республики Карелия "Развитие транспортной системы" (в целях проектирования, ремонта и содержания автомобильных дорог общего пользования местного значения)</t>
  </si>
  <si>
    <t>Субсидия бюджетам муниципальных образований на поддержку местных инициатив граждан, проживающих в муниципальных образованиях в Республике Карелия</t>
  </si>
  <si>
    <t>Субсидия на реализацию мероприятий по приведению материально-технической базы муниципальных учреждений физкультурно-спортивной направленности в нормативное состояние</t>
  </si>
  <si>
    <t>Иные межбюджетные трансферты на мероприятия по обеспечению безопасности пешеходной инфраструктуры</t>
  </si>
  <si>
    <t>Иные межбюджетные трансферты на мероприятия по ремонту муниципальных учреждений в сфере культуры (Кяппесельгское сельское поселение)</t>
  </si>
  <si>
    <t>Иные межбюджетные трансферты на мероприятия по ремонту муниципальных учреждений в сфере культуры (в части разработки проектной документации)</t>
  </si>
  <si>
    <t>Иные межбюджетные трансферты на создание модельных муниципальных библиотек (на реализацию мероприятий по комплектованию библиотечных фондов модельных муниципальных библиотек)</t>
  </si>
  <si>
    <t>Иные межбюджетные трансферты на обеспечение доступа органов местного самоуправления и муниципальных учреждений к сети Интернет</t>
  </si>
  <si>
    <t>Иные межбюджетные трансферты на реализацию мероприятий по государственной поддержке муниципальных образований для участия в конкурсе лучших проектов туристического кода центра города</t>
  </si>
  <si>
    <t>Иные межбюджетные трансферты на поддержку развития практик инициативного бюджетирования в муниципальных образованиях</t>
  </si>
  <si>
    <t>Иные межбюджетные трансферты на организацию пассажирских перевозок граждан,  вынужденно покинувших территории Украины, Донецкой Народной Республики и Луганской Народной Республики</t>
  </si>
  <si>
    <t>Субсидии бюджетам муниципальных районов и городских округов на обеспечение жильем молодых семей</t>
  </si>
  <si>
    <t>Иные межбюджетные трансферты на мероприятия по внесению изменений в документы территориального планирования и градостроительного зонирования муниципальных образований</t>
  </si>
  <si>
    <t>Иные межбюджетные трансферты на реализацию мероприятий по ежемесячному денежному вознаграждению за классное руководство педагогическим работникам государственных и муниципальных общеобразовательных организаций</t>
  </si>
  <si>
    <t>Иные межбюджетные трансферты бюджетам муниципальных образований на поддержку развития территориального общественного самоуправления</t>
  </si>
  <si>
    <t>Иные межбюджетные трансферты на содействие решению вопросов, направленных в государственной информационной системе "Активный гражданин Республики Карелия"</t>
  </si>
  <si>
    <t>Иные межбюджетные трансферты на поощрение победителей регионального этапа Всероссийского конкурса "Лучшая муниципальная практика"</t>
  </si>
  <si>
    <t xml:space="preserve">Иные межбюджетные трансферты бюджетам муниципальных образований на поощрение муниципальных управленческих команд за достижение показателей деятельности органов исполнительной власти субъектов Российской Федерации </t>
  </si>
  <si>
    <t>Иные межбюджетные трансферты бюджетам муниципальных образований на стимулирование органов местного самоуправления за достижение прироста поступления отдельных налоговых доходов, собираемых на территории муниципальных районов (городских округов) и зачисляемых в консолидированный бюджет Республики Карелия</t>
  </si>
  <si>
    <t>Иные межбюджетные трансферты местным бюджетам на реализацию мероприятий по компенсации затрат в связи с ростом расходов на питание в дошкольных образовательных организациях</t>
  </si>
  <si>
    <t>Субсидии местным бюджетам на реализацию мероприятий по оснащению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</si>
  <si>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Субсидия местным бюджетам на реализацию мероприятий государственной программы Республики Карелия "Развитие образования" (в целях разработки проектной документации по капитальному ремонту зданий общеобразовательных учреждений в рамках федеральной программы на период до 2026 года)</t>
  </si>
  <si>
    <t xml:space="preserve">Субвенция на 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1755-ЗРК "Об образовании"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
</t>
  </si>
  <si>
    <t xml:space="preserve">Прочие дотации бюджетам муниципальных районов    </t>
  </si>
  <si>
    <t>5.1.</t>
  </si>
  <si>
    <t>5.2.</t>
  </si>
  <si>
    <t>Субсидия бюджетам муниципальных районов и городских округов на реализацию мероприятий государственной программы Республики Карелия "Обеспечение доступным и комфортным жильем и жилищно-коммунальным услугами" (в целях реализации мероприятий по сносу многоквартирных домов, признанных аварийными в рамках Региональной адресной программы по переселению граждан из аварийного жилищного фонда на 2019-2023 годы) на 2022 год</t>
  </si>
  <si>
    <t>Субсидия местным бюджетам на реализацию мероприятий по разработке проектно-сметной документации в рамках федерального проекта "Современный облик сельских территорий"</t>
  </si>
  <si>
    <t>Субсидия бюджетам муниципальных районов на реализацию мероприятий государственной программы Республики Карелия "Обеспечение доступным и комфортным жильем и жилищно-коммунальными услугами" (в целях реализации мероприятий по обеспечению необходимой инфраструктурой земельных участков, предоставляемых семьям, имеющих трех и более детей для индивидуального жилищного строительства)</t>
  </si>
  <si>
    <t xml:space="preserve">Приложение №2
к Решению Совета Кондопожского муниципального района
«О бюджете Кондопожского муниципального 
района на 2022 год и на плановый период 2023 и 2024 годов»
(в редакции Решения Совета Кондопожского муниципального района
от 30 ноября 2022 года № 8
«О внесении изменений в Решение Совета Кондопожского 
муниципального района № 2 от 15 декабря 2021 года
«О бюджете Кондопожского муниципального района на 2022 год и
на плановый период 2023 и 2024 годов»)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</si>
</sst>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"/>
    <numFmt numFmtId="165" formatCode="#,##0.00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 applyBorder="1" applyAlignment="1">
      <alignment horizontal="left" vertical="top" wrapText="1"/>
    </xf>
    <xf numFmtId="4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0" fillId="0" borderId="2" xfId="0" applyBorder="1"/>
    <xf numFmtId="0" fontId="1" fillId="0" borderId="2" xfId="0" applyFont="1" applyFill="1" applyBorder="1" applyAlignment="1">
      <alignment horizontal="left" vertical="top" wrapText="1"/>
    </xf>
    <xf numFmtId="165" fontId="0" fillId="0" borderId="2" xfId="0" applyNumberFormat="1" applyBorder="1"/>
    <xf numFmtId="0" fontId="2" fillId="0" borderId="0" xfId="0" applyFont="1"/>
    <xf numFmtId="0" fontId="5" fillId="0" borderId="0" xfId="0" applyFont="1"/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right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9"/>
  <sheetViews>
    <sheetView tabSelected="1" workbookViewId="0">
      <selection activeCell="F4" sqref="F4"/>
    </sheetView>
  </sheetViews>
  <sheetFormatPr defaultRowHeight="15" x14ac:dyDescent="0.25"/>
  <cols>
    <col min="1" max="1" width="7.85546875" customWidth="1"/>
    <col min="2" max="2" width="91.28515625" customWidth="1"/>
    <col min="3" max="3" width="20.42578125" customWidth="1"/>
  </cols>
  <sheetData>
    <row r="1" spans="1:3" ht="142.5" customHeight="1" x14ac:dyDescent="0.25">
      <c r="A1" s="8"/>
      <c r="B1" s="17" t="s">
        <v>65</v>
      </c>
      <c r="C1" s="17"/>
    </row>
    <row r="2" spans="1:3" x14ac:dyDescent="0.25">
      <c r="A2" s="8"/>
      <c r="B2" s="8"/>
      <c r="C2" s="8"/>
    </row>
    <row r="3" spans="1:3" ht="15.75" x14ac:dyDescent="0.25">
      <c r="A3" s="20" t="s">
        <v>21</v>
      </c>
      <c r="B3" s="20"/>
      <c r="C3" s="20"/>
    </row>
    <row r="4" spans="1:3" ht="15.75" x14ac:dyDescent="0.25">
      <c r="A4" s="9"/>
      <c r="B4" s="9"/>
      <c r="C4" s="8"/>
    </row>
    <row r="5" spans="1:3" ht="15.75" x14ac:dyDescent="0.25">
      <c r="A5" s="9"/>
      <c r="B5" s="9"/>
      <c r="C5" s="10" t="s">
        <v>29</v>
      </c>
    </row>
    <row r="6" spans="1:3" ht="31.5" x14ac:dyDescent="0.25">
      <c r="A6" s="11" t="s">
        <v>0</v>
      </c>
      <c r="B6" s="12" t="s">
        <v>1</v>
      </c>
      <c r="C6" s="11" t="s">
        <v>2</v>
      </c>
    </row>
    <row r="7" spans="1:3" ht="15.75" x14ac:dyDescent="0.25">
      <c r="A7" s="11">
        <v>1</v>
      </c>
      <c r="B7" s="12">
        <v>2</v>
      </c>
      <c r="C7" s="11">
        <v>3</v>
      </c>
    </row>
    <row r="8" spans="1:3" ht="15.75" x14ac:dyDescent="0.25">
      <c r="A8" s="12">
        <v>1</v>
      </c>
      <c r="B8" s="13" t="s">
        <v>3</v>
      </c>
      <c r="C8" s="14">
        <v>8194000</v>
      </c>
    </row>
    <row r="9" spans="1:3" ht="15.75" x14ac:dyDescent="0.25">
      <c r="A9" s="12">
        <v>2</v>
      </c>
      <c r="B9" s="13" t="s">
        <v>59</v>
      </c>
      <c r="C9" s="14">
        <f>1720800+700000</f>
        <v>2420800</v>
      </c>
    </row>
    <row r="10" spans="1:3" ht="105" customHeight="1" x14ac:dyDescent="0.25">
      <c r="A10" s="12">
        <v>3</v>
      </c>
      <c r="B10" s="13" t="s">
        <v>4</v>
      </c>
      <c r="C10" s="14">
        <f>412548000+19162000+5170300</f>
        <v>436880300</v>
      </c>
    </row>
    <row r="11" spans="1:3" ht="31.5" x14ac:dyDescent="0.25">
      <c r="A11" s="12">
        <v>4</v>
      </c>
      <c r="B11" s="13" t="s">
        <v>5</v>
      </c>
      <c r="C11" s="14">
        <f>1017100+63700</f>
        <v>1080800</v>
      </c>
    </row>
    <row r="12" spans="1:3" ht="47.25" customHeight="1" x14ac:dyDescent="0.25">
      <c r="A12" s="12">
        <v>5</v>
      </c>
      <c r="B12" s="13" t="s">
        <v>6</v>
      </c>
      <c r="C12" s="14">
        <f>C13+C14</f>
        <v>25479300</v>
      </c>
    </row>
    <row r="13" spans="1:3" ht="78.75" x14ac:dyDescent="0.25">
      <c r="A13" s="12" t="s">
        <v>60</v>
      </c>
      <c r="B13" s="13" t="s">
        <v>7</v>
      </c>
      <c r="C13" s="15">
        <v>4122300</v>
      </c>
    </row>
    <row r="14" spans="1:3" ht="63" x14ac:dyDescent="0.25">
      <c r="A14" s="12" t="s">
        <v>61</v>
      </c>
      <c r="B14" s="13" t="s">
        <v>8</v>
      </c>
      <c r="C14" s="14">
        <v>21357000</v>
      </c>
    </row>
    <row r="15" spans="1:3" ht="126" x14ac:dyDescent="0.25">
      <c r="A15" s="12">
        <v>6</v>
      </c>
      <c r="B15" s="13" t="s">
        <v>9</v>
      </c>
      <c r="C15" s="14">
        <f>7752800+3683200+46000-1383900</f>
        <v>10098100</v>
      </c>
    </row>
    <row r="16" spans="1:3" ht="31.5" x14ac:dyDescent="0.25">
      <c r="A16" s="12">
        <v>7</v>
      </c>
      <c r="B16" s="13" t="s">
        <v>10</v>
      </c>
      <c r="C16" s="14">
        <v>1729000</v>
      </c>
    </row>
    <row r="17" spans="1:3" ht="63" x14ac:dyDescent="0.25">
      <c r="A17" s="12">
        <v>8</v>
      </c>
      <c r="B17" s="13" t="s">
        <v>11</v>
      </c>
      <c r="C17" s="14">
        <v>385000</v>
      </c>
    </row>
    <row r="18" spans="1:3" ht="47.25" x14ac:dyDescent="0.25">
      <c r="A18" s="12">
        <v>9</v>
      </c>
      <c r="B18" s="13" t="s">
        <v>12</v>
      </c>
      <c r="C18" s="14">
        <v>1298600</v>
      </c>
    </row>
    <row r="19" spans="1:3" ht="15.75" x14ac:dyDescent="0.25">
      <c r="A19" s="12">
        <v>10</v>
      </c>
      <c r="B19" s="13" t="s">
        <v>19</v>
      </c>
      <c r="C19" s="14">
        <v>2824600</v>
      </c>
    </row>
    <row r="20" spans="1:3" ht="78.75" x14ac:dyDescent="0.25">
      <c r="A20" s="12">
        <v>11</v>
      </c>
      <c r="B20" s="13" t="s">
        <v>13</v>
      </c>
      <c r="C20" s="14">
        <v>34900</v>
      </c>
    </row>
    <row r="21" spans="1:3" ht="110.25" x14ac:dyDescent="0.25">
      <c r="A21" s="12">
        <v>12</v>
      </c>
      <c r="B21" s="13" t="s">
        <v>58</v>
      </c>
      <c r="C21" s="14">
        <v>3640000</v>
      </c>
    </row>
    <row r="22" spans="1:3" ht="47.25" x14ac:dyDescent="0.25">
      <c r="A22" s="12">
        <v>13</v>
      </c>
      <c r="B22" s="13" t="s">
        <v>14</v>
      </c>
      <c r="C22" s="14">
        <v>1836400</v>
      </c>
    </row>
    <row r="23" spans="1:3" ht="47.25" x14ac:dyDescent="0.25">
      <c r="A23" s="12">
        <v>14</v>
      </c>
      <c r="B23" s="13" t="s">
        <v>15</v>
      </c>
      <c r="C23" s="14">
        <f>12737800-255400</f>
        <v>12482400</v>
      </c>
    </row>
    <row r="24" spans="1:3" ht="157.5" x14ac:dyDescent="0.25">
      <c r="A24" s="12">
        <v>15</v>
      </c>
      <c r="B24" s="13" t="s">
        <v>20</v>
      </c>
      <c r="C24" s="14">
        <v>4450000</v>
      </c>
    </row>
    <row r="25" spans="1:3" ht="47.25" x14ac:dyDescent="0.25">
      <c r="A25" s="12">
        <v>16</v>
      </c>
      <c r="B25" s="13" t="s">
        <v>27</v>
      </c>
      <c r="C25" s="14">
        <f>2771000+932700</f>
        <v>3703700</v>
      </c>
    </row>
    <row r="26" spans="1:3" ht="94.5" x14ac:dyDescent="0.25">
      <c r="A26" s="12">
        <v>17</v>
      </c>
      <c r="B26" s="13" t="s">
        <v>62</v>
      </c>
      <c r="C26" s="14">
        <f>1250000+1651700</f>
        <v>2901700</v>
      </c>
    </row>
    <row r="27" spans="1:3" ht="47.25" x14ac:dyDescent="0.25">
      <c r="A27" s="12">
        <v>18</v>
      </c>
      <c r="B27" s="13" t="s">
        <v>16</v>
      </c>
      <c r="C27" s="14">
        <f>157196+4</f>
        <v>157200</v>
      </c>
    </row>
    <row r="28" spans="1:3" ht="47.25" x14ac:dyDescent="0.25">
      <c r="A28" s="12">
        <v>19</v>
      </c>
      <c r="B28" s="13" t="s">
        <v>17</v>
      </c>
      <c r="C28" s="14">
        <v>2608800</v>
      </c>
    </row>
    <row r="29" spans="1:3" ht="38.25" customHeight="1" x14ac:dyDescent="0.25">
      <c r="A29" s="12">
        <v>20</v>
      </c>
      <c r="B29" s="13" t="s">
        <v>22</v>
      </c>
      <c r="C29" s="15">
        <f>7321400-191900</f>
        <v>7129500</v>
      </c>
    </row>
    <row r="30" spans="1:3" ht="51" customHeight="1" x14ac:dyDescent="0.25">
      <c r="A30" s="12">
        <v>21</v>
      </c>
      <c r="B30" s="13" t="s">
        <v>18</v>
      </c>
      <c r="C30" s="14">
        <f>21483700+302200</f>
        <v>21785900</v>
      </c>
    </row>
    <row r="31" spans="1:3" ht="51" customHeight="1" x14ac:dyDescent="0.25">
      <c r="A31" s="12">
        <v>22</v>
      </c>
      <c r="B31" s="13" t="s">
        <v>23</v>
      </c>
      <c r="C31" s="14">
        <v>5200000</v>
      </c>
    </row>
    <row r="32" spans="1:3" ht="79.5" customHeight="1" x14ac:dyDescent="0.25">
      <c r="A32" s="12">
        <v>23</v>
      </c>
      <c r="B32" s="13" t="s">
        <v>24</v>
      </c>
      <c r="C32" s="14">
        <v>1382200</v>
      </c>
    </row>
    <row r="33" spans="1:3" ht="48" customHeight="1" x14ac:dyDescent="0.25">
      <c r="A33" s="12">
        <v>24</v>
      </c>
      <c r="B33" s="13" t="s">
        <v>25</v>
      </c>
      <c r="C33" s="14">
        <v>2000000</v>
      </c>
    </row>
    <row r="34" spans="1:3" ht="51" customHeight="1" x14ac:dyDescent="0.25">
      <c r="A34" s="12">
        <v>25</v>
      </c>
      <c r="B34" s="13" t="s">
        <v>26</v>
      </c>
      <c r="C34" s="14">
        <v>7996700</v>
      </c>
    </row>
    <row r="35" spans="1:3" ht="51" customHeight="1" x14ac:dyDescent="0.25">
      <c r="A35" s="12">
        <v>26</v>
      </c>
      <c r="B35" s="13" t="s">
        <v>32</v>
      </c>
      <c r="C35" s="14">
        <v>31600</v>
      </c>
    </row>
    <row r="36" spans="1:3" ht="51" customHeight="1" x14ac:dyDescent="0.25">
      <c r="A36" s="12">
        <v>27</v>
      </c>
      <c r="B36" s="13" t="s">
        <v>31</v>
      </c>
      <c r="C36" s="14">
        <v>3124900</v>
      </c>
    </row>
    <row r="37" spans="1:3" ht="51" customHeight="1" x14ac:dyDescent="0.25">
      <c r="A37" s="12">
        <v>28</v>
      </c>
      <c r="B37" s="13" t="s">
        <v>33</v>
      </c>
      <c r="C37" s="14">
        <v>1323800</v>
      </c>
    </row>
    <row r="38" spans="1:3" ht="51" customHeight="1" x14ac:dyDescent="0.25">
      <c r="A38" s="12">
        <v>29</v>
      </c>
      <c r="B38" s="13" t="s">
        <v>34</v>
      </c>
      <c r="C38" s="14">
        <f>10780423.28+4312169.31</f>
        <v>15092592.59</v>
      </c>
    </row>
    <row r="39" spans="1:3" ht="73.5" customHeight="1" x14ac:dyDescent="0.25">
      <c r="A39" s="12">
        <v>30</v>
      </c>
      <c r="B39" s="13" t="s">
        <v>35</v>
      </c>
      <c r="C39" s="14">
        <f>12401000+14044500+2800000</f>
        <v>29245500</v>
      </c>
    </row>
    <row r="40" spans="1:3" ht="51" customHeight="1" x14ac:dyDescent="0.25">
      <c r="A40" s="12">
        <v>31</v>
      </c>
      <c r="B40" s="13" t="s">
        <v>36</v>
      </c>
      <c r="C40" s="14">
        <f>1559000-38080</f>
        <v>1520920</v>
      </c>
    </row>
    <row r="41" spans="1:3" ht="51" customHeight="1" x14ac:dyDescent="0.25">
      <c r="A41" s="12">
        <v>32</v>
      </c>
      <c r="B41" s="13" t="s">
        <v>37</v>
      </c>
      <c r="C41" s="14">
        <v>6935736.5</v>
      </c>
    </row>
    <row r="42" spans="1:3" ht="51" customHeight="1" x14ac:dyDescent="0.25">
      <c r="A42" s="12">
        <v>33</v>
      </c>
      <c r="B42" s="13" t="s">
        <v>38</v>
      </c>
      <c r="C42" s="14">
        <v>9002600</v>
      </c>
    </row>
    <row r="43" spans="1:3" ht="33" customHeight="1" x14ac:dyDescent="0.25">
      <c r="A43" s="12">
        <v>34</v>
      </c>
      <c r="B43" s="13" t="s">
        <v>47</v>
      </c>
      <c r="C43" s="14">
        <f>1540413-1184655.83</f>
        <v>355757.16999999993</v>
      </c>
    </row>
    <row r="44" spans="1:3" ht="51" customHeight="1" x14ac:dyDescent="0.25">
      <c r="A44" s="12">
        <v>35</v>
      </c>
      <c r="B44" s="13" t="s">
        <v>56</v>
      </c>
      <c r="C44" s="14">
        <v>993000</v>
      </c>
    </row>
    <row r="45" spans="1:3" ht="63.75" customHeight="1" x14ac:dyDescent="0.25">
      <c r="A45" s="12">
        <v>36</v>
      </c>
      <c r="B45" s="13" t="s">
        <v>57</v>
      </c>
      <c r="C45" s="14">
        <v>3000000</v>
      </c>
    </row>
    <row r="46" spans="1:3" ht="63.75" customHeight="1" x14ac:dyDescent="0.25">
      <c r="A46" s="12">
        <v>37</v>
      </c>
      <c r="B46" s="13" t="s">
        <v>63</v>
      </c>
      <c r="C46" s="14">
        <v>6000000</v>
      </c>
    </row>
    <row r="47" spans="1:3" ht="63.75" customHeight="1" x14ac:dyDescent="0.25">
      <c r="A47" s="12">
        <v>38</v>
      </c>
      <c r="B47" s="13" t="s">
        <v>64</v>
      </c>
      <c r="C47" s="14">
        <v>6368200</v>
      </c>
    </row>
    <row r="48" spans="1:3" ht="63.75" customHeight="1" x14ac:dyDescent="0.25">
      <c r="A48" s="12">
        <v>39</v>
      </c>
      <c r="B48" s="13" t="s">
        <v>49</v>
      </c>
      <c r="C48" s="14">
        <f>26287900+58900</f>
        <v>26346800</v>
      </c>
    </row>
    <row r="49" spans="1:3" ht="51" customHeight="1" x14ac:dyDescent="0.25">
      <c r="A49" s="12">
        <v>40</v>
      </c>
      <c r="B49" s="13" t="s">
        <v>39</v>
      </c>
      <c r="C49" s="14">
        <v>2500000</v>
      </c>
    </row>
    <row r="50" spans="1:3" ht="27.75" customHeight="1" x14ac:dyDescent="0.25">
      <c r="A50" s="12">
        <v>41</v>
      </c>
      <c r="B50" s="13" t="s">
        <v>30</v>
      </c>
      <c r="C50" s="14">
        <v>5000000</v>
      </c>
    </row>
    <row r="51" spans="1:3" ht="39" customHeight="1" x14ac:dyDescent="0.25">
      <c r="A51" s="12">
        <v>42</v>
      </c>
      <c r="B51" s="16" t="s">
        <v>40</v>
      </c>
      <c r="C51" s="14">
        <v>1000000</v>
      </c>
    </row>
    <row r="52" spans="1:3" ht="50.25" customHeight="1" x14ac:dyDescent="0.25">
      <c r="A52" s="12">
        <v>43</v>
      </c>
      <c r="B52" s="16" t="s">
        <v>41</v>
      </c>
      <c r="C52" s="14">
        <f>3145999+900000</f>
        <v>4045999</v>
      </c>
    </row>
    <row r="53" spans="1:3" ht="50.25" customHeight="1" x14ac:dyDescent="0.25">
      <c r="A53" s="12">
        <v>44</v>
      </c>
      <c r="B53" s="16" t="s">
        <v>42</v>
      </c>
      <c r="C53" s="14">
        <v>366200</v>
      </c>
    </row>
    <row r="54" spans="1:3" ht="41.25" customHeight="1" x14ac:dyDescent="0.25">
      <c r="A54" s="12">
        <v>45</v>
      </c>
      <c r="B54" s="16" t="s">
        <v>43</v>
      </c>
      <c r="C54" s="14">
        <v>259560</v>
      </c>
    </row>
    <row r="55" spans="1:3" ht="37.5" customHeight="1" x14ac:dyDescent="0.25">
      <c r="A55" s="12">
        <v>46</v>
      </c>
      <c r="B55" s="16" t="s">
        <v>44</v>
      </c>
      <c r="C55" s="14">
        <v>250000</v>
      </c>
    </row>
    <row r="56" spans="1:3" ht="53.25" customHeight="1" x14ac:dyDescent="0.25">
      <c r="A56" s="12">
        <v>47</v>
      </c>
      <c r="B56" s="16" t="s">
        <v>46</v>
      </c>
      <c r="C56" s="14">
        <f>740000+465000</f>
        <v>1205000</v>
      </c>
    </row>
    <row r="57" spans="1:3" ht="37.5" customHeight="1" x14ac:dyDescent="0.25">
      <c r="A57" s="12">
        <v>48</v>
      </c>
      <c r="B57" s="16" t="s">
        <v>45</v>
      </c>
      <c r="C57" s="14">
        <v>4500000</v>
      </c>
    </row>
    <row r="58" spans="1:3" ht="52.5" customHeight="1" x14ac:dyDescent="0.25">
      <c r="A58" s="12">
        <v>49</v>
      </c>
      <c r="B58" s="16" t="s">
        <v>48</v>
      </c>
      <c r="C58" s="14">
        <f>6483333.33-5984803.94</f>
        <v>498529.38999999966</v>
      </c>
    </row>
    <row r="59" spans="1:3" ht="37.5" customHeight="1" x14ac:dyDescent="0.25">
      <c r="A59" s="12">
        <v>50</v>
      </c>
      <c r="B59" s="16" t="s">
        <v>50</v>
      </c>
      <c r="C59" s="14">
        <f>19464736.77+60000</f>
        <v>19524736.77</v>
      </c>
    </row>
    <row r="60" spans="1:3" ht="37.5" customHeight="1" x14ac:dyDescent="0.25">
      <c r="A60" s="12">
        <v>51</v>
      </c>
      <c r="B60" s="16" t="s">
        <v>51</v>
      </c>
      <c r="C60" s="14">
        <v>2614379</v>
      </c>
    </row>
    <row r="61" spans="1:3" ht="37.5" customHeight="1" x14ac:dyDescent="0.25">
      <c r="A61" s="12">
        <v>52</v>
      </c>
      <c r="B61" s="16" t="s">
        <v>52</v>
      </c>
      <c r="C61" s="14">
        <v>208333.33</v>
      </c>
    </row>
    <row r="62" spans="1:3" ht="57.75" customHeight="1" x14ac:dyDescent="0.25">
      <c r="A62" s="12">
        <v>53</v>
      </c>
      <c r="B62" s="16" t="s">
        <v>53</v>
      </c>
      <c r="C62" s="14">
        <v>1354102</v>
      </c>
    </row>
    <row r="63" spans="1:3" ht="37.5" customHeight="1" x14ac:dyDescent="0.25">
      <c r="A63" s="12">
        <v>54</v>
      </c>
      <c r="B63" s="16" t="s">
        <v>54</v>
      </c>
      <c r="C63" s="14">
        <v>1073700</v>
      </c>
    </row>
    <row r="64" spans="1:3" ht="37.5" customHeight="1" x14ac:dyDescent="0.25">
      <c r="A64" s="12">
        <v>55</v>
      </c>
      <c r="B64" s="16" t="s">
        <v>55</v>
      </c>
      <c r="C64" s="14">
        <v>2054560</v>
      </c>
    </row>
    <row r="65" spans="1:3" ht="15.75" x14ac:dyDescent="0.25">
      <c r="A65" s="18" t="s">
        <v>28</v>
      </c>
      <c r="B65" s="19"/>
      <c r="C65" s="14">
        <f>C8+C10+C11+C12+C15+C16+C17+C18+C20+C22+C23+C24+C25+C26+C27+C28+C29+C30+C19+C31+C32+C33+C34+C50+C35+C36+C37+C38+C39+C40+C41+C42+C49+C51+C52+C53+C54+C55+C57+C56+C58+C59+C43+C60+C61+C62+C63+C64+C44+C45+C21+C48+C47+C46+C9</f>
        <v>723496405.75</v>
      </c>
    </row>
    <row r="66" spans="1:3" ht="15.75" x14ac:dyDescent="0.25">
      <c r="A66" s="5"/>
      <c r="B66" s="6"/>
      <c r="C66" s="7"/>
    </row>
    <row r="67" spans="1:3" ht="15.75" x14ac:dyDescent="0.25">
      <c r="B67" s="1"/>
      <c r="C67" s="4"/>
    </row>
    <row r="68" spans="1:3" ht="15.75" x14ac:dyDescent="0.25">
      <c r="B68" s="1"/>
      <c r="C68" s="3"/>
    </row>
    <row r="69" spans="1:3" ht="15.75" x14ac:dyDescent="0.25">
      <c r="B69" s="1"/>
      <c r="C69" s="2"/>
    </row>
  </sheetData>
  <mergeCells count="3">
    <mergeCell ref="B1:C1"/>
    <mergeCell ref="A65:B65"/>
    <mergeCell ref="A3:C3"/>
  </mergeCells>
  <pageMargins left="0.7" right="0.7" top="0.75" bottom="0.75" header="0.3" footer="0.3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МБТ на 2022 г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2022-11-24T13:31:34Z</dcterms:modified>
</cp:coreProperties>
</file>