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35" yWindow="1455" windowWidth="17340" windowHeight="12840"/>
  </bookViews>
  <sheets>
    <sheet name="Лист_1" sheetId="1" r:id="rId1"/>
  </sheets>
  <definedNames>
    <definedName name="_xlnm.Print_Titles" localSheetId="0">Лист_1!7:8</definedName>
  </definedNames>
  <calcPr calcId="145621"/>
</workbook>
</file>

<file path=xl/calcChain.xml><?xml version="1.0" encoding="utf-8"?>
<calcChain xmlns="http://schemas.openxmlformats.org/spreadsheetml/2006/main">
  <c r="E25" i="1" l="1"/>
  <c r="E24" i="1" s="1"/>
  <c r="E9" i="1" s="1"/>
  <c r="F25" i="1"/>
  <c r="F24" i="1" s="1"/>
  <c r="F9" i="1" s="1"/>
  <c r="D25" i="1"/>
  <c r="E12" i="1"/>
  <c r="F22" i="1"/>
  <c r="E22" i="1"/>
  <c r="F21" i="1"/>
  <c r="E21" i="1"/>
  <c r="F27" i="1"/>
  <c r="E27" i="1"/>
  <c r="F20" i="1"/>
  <c r="E20" i="1"/>
  <c r="F12" i="1"/>
  <c r="F11" i="1" s="1"/>
  <c r="E11" i="1"/>
  <c r="D10" i="1"/>
  <c r="D11" i="1"/>
  <c r="E13" i="1"/>
  <c r="F13" i="1"/>
  <c r="D13" i="1"/>
  <c r="E16" i="1"/>
  <c r="F16" i="1"/>
  <c r="D16" i="1"/>
  <c r="E18" i="1"/>
  <c r="F18" i="1"/>
  <c r="D18" i="1"/>
  <c r="D24" i="1"/>
  <c r="D9" i="1" s="1"/>
  <c r="D12" i="1"/>
  <c r="F10" i="1" l="1"/>
  <c r="E10" i="1"/>
</calcChain>
</file>

<file path=xl/sharedStrings.xml><?xml version="1.0" encoding="utf-8"?>
<sst xmlns="http://schemas.openxmlformats.org/spreadsheetml/2006/main" count="50" uniqueCount="50">
  <si>
    <t>Прогнозируемый объем доходов
бюджета Кондопожского городского поселения 
на 2025 год и на плановый период 2026 и 2027 годов</t>
  </si>
  <si>
    <t>(рублей)</t>
  </si>
  <si>
    <t>Код дохода по бюджетной классификации</t>
  </si>
  <si>
    <t>Наименование показателя</t>
  </si>
  <si>
    <t>2025 год</t>
  </si>
  <si>
    <t>2026 год</t>
  </si>
  <si>
    <t>2027 год</t>
  </si>
  <si>
    <t>X</t>
  </si>
  <si>
    <t>Доходы бюджета - всего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</si>
  <si>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</si>
  <si>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</si>
  <si>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</si>
  <si>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</si>
  <si>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</si>
  <si>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</si>
  <si>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</si>
  <si>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</si>
  <si>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</si>
  <si>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</si>
  <si>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1 03 03 000 01 0000 110</t>
  </si>
  <si>
    <t>Туристический налог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</si>
  <si>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</si>
  <si>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</si>
  <si>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</si>
  <si>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</si>
  <si>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</si>
  <si>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</si>
  <si>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</si>
  <si>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</si>
  <si>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1 06 06 000 00 0000 110</t>
  </si>
  <si>
    <t>Земельный налог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</si>
  <si>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</si>
  <si>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</si>
  <si>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1 13 00 000 00 0000 000</t>
  </si>
  <si>
    <t>ДОХОДЫ ОТ ОКАЗАНИЯ ПЛАТНЫХ УСЛУГ И КОМПЕНСАЦИИ ЗАТРАТ ГОСУДАРСТВА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</si>
  <si>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</si>
  <si>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</si>
  <si>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</si>
  <si>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</si>
  <si>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</si>
  <si>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</si>
  <si>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</si>
  <si>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</si>
  <si>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2 02 30 000 00 0000 150</t>
  </si>
  <si>
    <t>Субвенции бюджетам бюджетной системы Российской Федерации</t>
  </si>
  <si>
    <t>2 02 40 000 00 0000 150</t>
  </si>
  <si>
    <t>Иные межбюджетные трансферты</t>
  </si>
  <si>
    <t>ДОХОДЫ ОТ ПРОДАЖИ МАТЕРИАЛЬНЫХ И НЕМАТЕРИАЛЬНЫХ АКТИВОВ</t>
  </si>
  <si>
    <t>1 14 00000 00 0000 000</t>
  </si>
  <si>
    <t>Приложение № 3
к Решению Совета Кондопожского городского поселения
«О бюджете Кондопожского городского поселения на 2025 год и
на плановый период 2026 и 2027 годов»
(в редакции Решения Совета Кондопожского городского поселения
от ____ февраля 2025 года № ___
«О внесении изменений в Решение Совета Кондопожского городского поселения
от 12  декабря  2024 года №1
«О бюджете Кондопожского городского поселения на 2025 год и
на плановый период 2026 и 2027 годов»).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</si>
</sst>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sz val="9"/>
      <name val="Arial"/>
    </font>
    <font>
      <b/>
      <sz val="11"/>
      <name val="Arial"/>
    </font>
    <font>
      <b/>
      <sz val="9"/>
      <name val="Arial"/>
    </font>
    <font>
      <i/>
      <sz val="9"/>
      <name val="Arial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4" fontId="1" fillId="0" borderId="4" xfId="0" applyNumberFormat="1" applyFont="1" applyBorder="1" applyAlignment="1">
      <alignment horizontal="right"/>
    </xf>
    <xf numFmtId="2" fontId="1" fillId="0" borderId="4" xfId="0" applyNumberFormat="1" applyFont="1" applyBorder="1" applyAlignment="1">
      <alignment horizontal="right"/>
    </xf>
    <xf numFmtId="4" fontId="5" fillId="0" borderId="4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0" fontId="5" fillId="0" borderId="4" xfId="0" applyFont="1" applyBorder="1" applyAlignment="1">
      <alignment horizontal="left" wrapText="1"/>
    </xf>
    <xf numFmtId="4" fontId="0" fillId="0" borderId="0" xfId="0" applyNumberForma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F30"/>
  <sheetViews>
    <sheetView tabSelected="1" topLeftCell="B4" workbookViewId="0">
      <selection activeCell="G4" sqref="G4"/>
    </sheetView>
  </sheetViews>
  <sheetFormatPr defaultColWidth="10.5" defaultRowHeight="11.45" customHeight="1" x14ac:dyDescent="0.2"/>
  <cols>
    <col min="1" max="1" width="1.33203125" style="1" customWidth="1"/>
    <col min="2" max="2" width="28" style="1" customWidth="1"/>
    <col min="3" max="3" width="64.1640625" style="1" customWidth="1"/>
    <col min="4" max="6" width="18.6640625" style="1" customWidth="1"/>
  </cols>
  <sheetData>
    <row r="1" spans="2:6" ht="12" customHeight="1" x14ac:dyDescent="0.2"/>
    <row r="2" spans="2:6" ht="126" customHeight="1" x14ac:dyDescent="0.2">
      <c r="B2" s="24" t="s">
        <v>49</v>
      </c>
      <c r="C2" s="24"/>
      <c r="D2" s="24"/>
      <c r="E2" s="24"/>
      <c r="F2" s="24"/>
    </row>
    <row r="3" spans="2:6" ht="12" customHeight="1" x14ac:dyDescent="0.2"/>
    <row r="4" spans="2:6" ht="45" customHeight="1" x14ac:dyDescent="0.25">
      <c r="B4" s="25" t="s">
        <v>0</v>
      </c>
      <c r="C4" s="25"/>
      <c r="D4" s="25"/>
      <c r="E4" s="25"/>
      <c r="F4" s="25"/>
    </row>
    <row r="5" spans="2:6" ht="12" customHeight="1" x14ac:dyDescent="0.2"/>
    <row r="6" spans="2:6" ht="12" customHeight="1" x14ac:dyDescent="0.2">
      <c r="F6" s="2" t="s">
        <v>1</v>
      </c>
    </row>
    <row r="7" spans="2:6" s="3" customFormat="1" ht="24.95" customHeight="1" x14ac:dyDescent="0.2">
      <c r="B7" s="4" t="s">
        <v>2</v>
      </c>
      <c r="C7" s="5" t="s">
        <v>3</v>
      </c>
      <c r="D7" s="21" t="s">
        <v>4</v>
      </c>
      <c r="E7" s="21" t="s">
        <v>5</v>
      </c>
      <c r="F7" s="21" t="s">
        <v>6</v>
      </c>
    </row>
    <row r="8" spans="2:6" s="3" customFormat="1" ht="12" customHeight="1" x14ac:dyDescent="0.2">
      <c r="B8" s="6">
        <v>1</v>
      </c>
      <c r="C8" s="7">
        <v>2</v>
      </c>
      <c r="D8" s="22">
        <v>3</v>
      </c>
      <c r="E8" s="22">
        <v>4</v>
      </c>
      <c r="F8" s="22">
        <v>5</v>
      </c>
    </row>
    <row r="9" spans="2:6" s="8" customFormat="1" ht="12" customHeight="1" x14ac:dyDescent="0.2">
      <c r="B9" s="9" t="s">
        <v>7</v>
      </c>
      <c r="C9" s="10" t="s">
        <v>8</v>
      </c>
      <c r="D9" s="18">
        <f>D10+D24</f>
        <v>154714599.66999999</v>
      </c>
      <c r="E9" s="18">
        <f>E10+E24</f>
        <v>163455985</v>
      </c>
      <c r="F9" s="18">
        <f>F10+F24</f>
        <v>172756914.55000001</v>
      </c>
    </row>
    <row r="10" spans="2:6" s="11" customFormat="1" ht="12" customHeight="1" x14ac:dyDescent="0.2">
      <c r="B10" s="12" t="s">
        <v>9</v>
      </c>
      <c r="C10" s="13" t="s">
        <v>10</v>
      </c>
      <c r="D10" s="18">
        <f>D11+D13+D16+D18+D21+D22+D23</f>
        <v>145326656.70999998</v>
      </c>
      <c r="E10" s="18">
        <f t="shared" ref="E10:F10" si="0">E11+E13+E16+E18+E21+E22+E23</f>
        <v>154123815.19999999</v>
      </c>
      <c r="F10" s="18">
        <f t="shared" si="0"/>
        <v>164992435.55000001</v>
      </c>
    </row>
    <row r="11" spans="2:6" s="3" customFormat="1" ht="12" customHeight="1" x14ac:dyDescent="0.2">
      <c r="B11" s="6" t="s">
        <v>11</v>
      </c>
      <c r="C11" s="14" t="s">
        <v>12</v>
      </c>
      <c r="D11" s="17">
        <f>D12</f>
        <v>96706590</v>
      </c>
      <c r="E11" s="17">
        <f t="shared" ref="E11:F11" si="1">E12</f>
        <v>104472320</v>
      </c>
      <c r="F11" s="17">
        <f t="shared" si="1"/>
        <v>111569970</v>
      </c>
    </row>
    <row r="12" spans="2:6" s="3" customFormat="1" ht="12" customHeight="1" x14ac:dyDescent="0.2">
      <c r="B12" s="6" t="s">
        <v>13</v>
      </c>
      <c r="C12" s="14" t="s">
        <v>14</v>
      </c>
      <c r="D12" s="17">
        <f>SUM(96706590)</f>
        <v>96706590</v>
      </c>
      <c r="E12" s="23">
        <f>SUM(99523920+4148400+64000+218000+193000-88000-198000+611000)</f>
        <v>104472320</v>
      </c>
      <c r="F12" s="23">
        <f>SUM(105324670+5412300+64000+218000+208000-88000-198000+629000)</f>
        <v>111569970</v>
      </c>
    </row>
    <row r="13" spans="2:6" s="3" customFormat="1" ht="24.95" customHeight="1" x14ac:dyDescent="0.2">
      <c r="B13" s="6" t="s">
        <v>15</v>
      </c>
      <c r="C13" s="14" t="s">
        <v>16</v>
      </c>
      <c r="D13" s="17">
        <f>D14+D15</f>
        <v>11890760</v>
      </c>
      <c r="E13" s="17">
        <f t="shared" ref="E13:F13" si="2">E14+E15</f>
        <v>12649250</v>
      </c>
      <c r="F13" s="17">
        <f t="shared" si="2"/>
        <v>16289070</v>
      </c>
    </row>
    <row r="14" spans="2:6" s="3" customFormat="1" ht="24.95" customHeight="1" x14ac:dyDescent="0.2">
      <c r="B14" s="6" t="s">
        <v>17</v>
      </c>
      <c r="C14" s="14" t="s">
        <v>18</v>
      </c>
      <c r="D14" s="17">
        <v>8455760</v>
      </c>
      <c r="E14" s="17">
        <v>8708250</v>
      </c>
      <c r="F14" s="17">
        <v>11974070</v>
      </c>
    </row>
    <row r="15" spans="2:6" s="3" customFormat="1" ht="12" customHeight="1" x14ac:dyDescent="0.2">
      <c r="B15" s="6" t="s">
        <v>19</v>
      </c>
      <c r="C15" s="14" t="s">
        <v>20</v>
      </c>
      <c r="D15" s="17">
        <v>3435000</v>
      </c>
      <c r="E15" s="17">
        <v>3941000</v>
      </c>
      <c r="F15" s="17">
        <v>4315000</v>
      </c>
    </row>
    <row r="16" spans="2:6" s="3" customFormat="1" ht="12" customHeight="1" x14ac:dyDescent="0.2">
      <c r="B16" s="6" t="s">
        <v>21</v>
      </c>
      <c r="C16" s="14" t="s">
        <v>22</v>
      </c>
      <c r="D16" s="17">
        <f>D17</f>
        <v>80000</v>
      </c>
      <c r="E16" s="17">
        <f t="shared" ref="E16:F16" si="3">E17</f>
        <v>80000</v>
      </c>
      <c r="F16" s="17">
        <f t="shared" si="3"/>
        <v>80000</v>
      </c>
    </row>
    <row r="17" spans="2:6" s="3" customFormat="1" ht="12" customHeight="1" x14ac:dyDescent="0.2">
      <c r="B17" s="6" t="s">
        <v>23</v>
      </c>
      <c r="C17" s="14" t="s">
        <v>24</v>
      </c>
      <c r="D17" s="17">
        <v>80000</v>
      </c>
      <c r="E17" s="17">
        <v>80000</v>
      </c>
      <c r="F17" s="17">
        <v>80000</v>
      </c>
    </row>
    <row r="18" spans="2:6" s="3" customFormat="1" ht="12" customHeight="1" x14ac:dyDescent="0.2">
      <c r="B18" s="6" t="s">
        <v>25</v>
      </c>
      <c r="C18" s="14" t="s">
        <v>26</v>
      </c>
      <c r="D18" s="17">
        <f>D19+D20</f>
        <v>16158000</v>
      </c>
      <c r="E18" s="17">
        <f t="shared" ref="E18:F18" si="4">E19+E20</f>
        <v>16291000</v>
      </c>
      <c r="F18" s="17">
        <f t="shared" si="4"/>
        <v>16425000</v>
      </c>
    </row>
    <row r="19" spans="2:6" s="3" customFormat="1" ht="12" customHeight="1" x14ac:dyDescent="0.2">
      <c r="B19" s="6" t="s">
        <v>27</v>
      </c>
      <c r="C19" s="14" t="s">
        <v>28</v>
      </c>
      <c r="D19" s="17">
        <v>8554000</v>
      </c>
      <c r="E19" s="17">
        <v>8638000</v>
      </c>
      <c r="F19" s="17">
        <v>8723000</v>
      </c>
    </row>
    <row r="20" spans="2:6" s="3" customFormat="1" ht="12" customHeight="1" x14ac:dyDescent="0.2">
      <c r="B20" s="6" t="s">
        <v>29</v>
      </c>
      <c r="C20" s="14" t="s">
        <v>30</v>
      </c>
      <c r="D20" s="17">
        <v>7604000</v>
      </c>
      <c r="E20" s="17">
        <f>SUM(6881000+772000)</f>
        <v>7653000</v>
      </c>
      <c r="F20" s="17">
        <f>SUM(6928000+774000)</f>
        <v>7702000</v>
      </c>
    </row>
    <row r="21" spans="2:6" s="3" customFormat="1" ht="24.95" customHeight="1" x14ac:dyDescent="0.2">
      <c r="B21" s="6" t="s">
        <v>31</v>
      </c>
      <c r="C21" s="14" t="s">
        <v>32</v>
      </c>
      <c r="D21" s="17">
        <v>11793832.970000001</v>
      </c>
      <c r="E21" s="17">
        <f>SUM(11794063.38+45618.64+44759.13+54314.05)</f>
        <v>11938755.200000003</v>
      </c>
      <c r="F21" s="17">
        <f>SUM(11794063.38+45618.64+44759.13+51464.4)</f>
        <v>11935905.550000003</v>
      </c>
    </row>
    <row r="22" spans="2:6" s="3" customFormat="1" ht="24.95" customHeight="1" x14ac:dyDescent="0.2">
      <c r="B22" s="6" t="s">
        <v>33</v>
      </c>
      <c r="C22" s="14" t="s">
        <v>34</v>
      </c>
      <c r="D22" s="17">
        <v>8695466.3200000003</v>
      </c>
      <c r="E22" s="17">
        <f>SUM(8529310+163180)</f>
        <v>8692490</v>
      </c>
      <c r="F22" s="17">
        <f>SUM(8529310+163180)</f>
        <v>8692490</v>
      </c>
    </row>
    <row r="23" spans="2:6" s="3" customFormat="1" ht="30.75" customHeight="1" x14ac:dyDescent="0.2">
      <c r="B23" s="9" t="s">
        <v>48</v>
      </c>
      <c r="C23" s="19" t="s">
        <v>47</v>
      </c>
      <c r="D23" s="17">
        <v>2007.42</v>
      </c>
      <c r="E23" s="17">
        <v>0</v>
      </c>
      <c r="F23" s="17">
        <v>0</v>
      </c>
    </row>
    <row r="24" spans="2:6" s="11" customFormat="1" ht="12" customHeight="1" x14ac:dyDescent="0.2">
      <c r="B24" s="12" t="s">
        <v>35</v>
      </c>
      <c r="C24" s="13" t="s">
        <v>36</v>
      </c>
      <c r="D24" s="18">
        <f>D25</f>
        <v>9387942.9600000009</v>
      </c>
      <c r="E24" s="18">
        <f t="shared" ref="E24:F24" si="5">E25</f>
        <v>9332169.8000000007</v>
      </c>
      <c r="F24" s="18">
        <f t="shared" si="5"/>
        <v>7764479</v>
      </c>
    </row>
    <row r="25" spans="2:6" s="3" customFormat="1" ht="24.95" customHeight="1" x14ac:dyDescent="0.2">
      <c r="B25" s="6" t="s">
        <v>37</v>
      </c>
      <c r="C25" s="14" t="s">
        <v>38</v>
      </c>
      <c r="D25" s="17">
        <f>D26+D27+D28+D29</f>
        <v>9387942.9600000009</v>
      </c>
      <c r="E25" s="17">
        <f>E26+E27+E28+E29</f>
        <v>9332169.8000000007</v>
      </c>
      <c r="F25" s="17">
        <f t="shared" ref="F25" si="6">F26+F27+F28+F29</f>
        <v>7764479</v>
      </c>
    </row>
    <row r="26" spans="2:6" s="3" customFormat="1" ht="12" customHeight="1" x14ac:dyDescent="0.2">
      <c r="B26" s="6" t="s">
        <v>39</v>
      </c>
      <c r="C26" s="14" t="s">
        <v>40</v>
      </c>
      <c r="D26" s="17">
        <v>1747400</v>
      </c>
      <c r="E26" s="17">
        <v>1494790</v>
      </c>
      <c r="F26" s="17">
        <v>1401670</v>
      </c>
    </row>
    <row r="27" spans="2:6" s="3" customFormat="1" ht="24.95" customHeight="1" x14ac:dyDescent="0.2">
      <c r="B27" s="6" t="s">
        <v>41</v>
      </c>
      <c r="C27" s="14" t="s">
        <v>42</v>
      </c>
      <c r="D27" s="17">
        <v>4561275</v>
      </c>
      <c r="E27" s="17">
        <f>SUM(6985510-360613)</f>
        <v>6624897</v>
      </c>
      <c r="F27" s="17">
        <f>SUM(7093138-732329)</f>
        <v>6360809</v>
      </c>
    </row>
    <row r="28" spans="2:6" s="3" customFormat="1" ht="24.95" customHeight="1" x14ac:dyDescent="0.2">
      <c r="B28" s="6" t="s">
        <v>43</v>
      </c>
      <c r="C28" s="14" t="s">
        <v>44</v>
      </c>
      <c r="D28" s="17">
        <v>2000</v>
      </c>
      <c r="E28" s="17">
        <v>2000</v>
      </c>
      <c r="F28" s="17">
        <v>2000</v>
      </c>
    </row>
    <row r="29" spans="2:6" s="3" customFormat="1" ht="12" customHeight="1" x14ac:dyDescent="0.2">
      <c r="B29" s="6" t="s">
        <v>45</v>
      </c>
      <c r="C29" s="14" t="s">
        <v>46</v>
      </c>
      <c r="D29" s="15">
        <v>3077267.96</v>
      </c>
      <c r="E29" s="15">
        <v>1210482.8</v>
      </c>
      <c r="F29" s="16">
        <v>0</v>
      </c>
    </row>
    <row r="30" spans="2:6" ht="11.45" customHeight="1" x14ac:dyDescent="0.2">
      <c r="D30" s="20"/>
    </row>
  </sheetData>
  <mergeCells count="2">
    <mergeCell ref="B2:F2"/>
    <mergeCell ref="B4:F4"/>
  </mergeCells>
  <pageMargins left="0.39370078740157483" right="0.39370078740157483" top="0.39370078740157483" bottom="0.39370078740157483" header="0" footer="0"/>
  <pageSetup paperSize="9" scale="81" fitToHeight="0" pageOrder="overThenDown" orientation="portrait" r:id="rId1"/>
  <headerFooter>
    <oddHeader>&amp;R&amp;"Arial,normal"&amp;8Прогнозируемый объем доходов бюджета Кондопожского городского поселения на 2025 год и на плановый период 2026 и 2027 годов, 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Лист_1</vt:lpstr>
      <vt:lpstr>Лист_1!Заголовки_для_печати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Ирина Блинова</cp:lastModifiedBy>
  <cp:lastPrinted>2025-02-13T14:23:00Z</cp:lastPrinted>
  <dcterms:modified xsi:type="dcterms:W3CDTF">2025-02-13T14:23:02Z</dcterms:modified>
</cp:coreProperties>
</file>