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9200" windowHeight="10860" tabRatio="302"/>
  </bookViews>
  <sheets>
    <sheet name="Доходы на 01.01.2025" sheetId="3" r:id="rId1"/>
  </sheets>
  <calcPr calcId="145621"/>
</workbook>
</file>

<file path=xl/calcChain.xml><?xml version="1.0" encoding="utf-8"?>
<calcChain xmlns="http://schemas.openxmlformats.org/spreadsheetml/2006/main">
  <c r="D6" i="3" l="1"/>
  <c r="E14" i="3"/>
  <c r="F14" i="3" s="1"/>
  <c r="C6" i="3" l="1"/>
  <c r="E20" i="3" l="1"/>
  <c r="F20" i="3" s="1"/>
  <c r="E21" i="3"/>
  <c r="F21" i="3" s="1"/>
  <c r="E22" i="3"/>
  <c r="F22" i="3" s="1"/>
  <c r="C23" i="3" l="1"/>
  <c r="D23" i="3"/>
  <c r="B23" i="3"/>
  <c r="F24" i="3"/>
  <c r="E24" i="3"/>
  <c r="B6" i="3" l="1"/>
  <c r="D32" i="3"/>
  <c r="B32" i="3" l="1"/>
  <c r="E32" i="3" l="1"/>
  <c r="E26" i="3"/>
  <c r="F26" i="3" s="1"/>
  <c r="E27" i="3"/>
  <c r="F27" i="3" s="1"/>
  <c r="E28" i="3"/>
  <c r="F28" i="3" s="1"/>
  <c r="E29" i="3"/>
  <c r="F29" i="3" s="1"/>
  <c r="E30" i="3"/>
  <c r="F30" i="3" s="1"/>
  <c r="E31" i="3"/>
  <c r="F31" i="3" s="1"/>
  <c r="E25" i="3"/>
  <c r="E8" i="3"/>
  <c r="F8" i="3" s="1"/>
  <c r="E9" i="3"/>
  <c r="F9" i="3" s="1"/>
  <c r="E10" i="3"/>
  <c r="F10" i="3" s="1"/>
  <c r="E11" i="3"/>
  <c r="F11" i="3" s="1"/>
  <c r="E12" i="3"/>
  <c r="F12" i="3" s="1"/>
  <c r="E13" i="3"/>
  <c r="F13" i="3" s="1"/>
  <c r="E15" i="3"/>
  <c r="F15" i="3" s="1"/>
  <c r="E16" i="3"/>
  <c r="F16" i="3" s="1"/>
  <c r="E17" i="3"/>
  <c r="F17" i="3" s="1"/>
  <c r="E18" i="3"/>
  <c r="F18" i="3" s="1"/>
  <c r="E19" i="3"/>
  <c r="F19" i="3" s="1"/>
  <c r="E7" i="3"/>
  <c r="E23" i="3" l="1"/>
  <c r="F25" i="3"/>
  <c r="F23" i="3" s="1"/>
  <c r="F7" i="3"/>
  <c r="F6" i="3" s="1"/>
  <c r="E6" i="3"/>
  <c r="E33" i="3" l="1"/>
  <c r="E34" i="3"/>
  <c r="E35" i="3"/>
  <c r="E36" i="3"/>
  <c r="E37" i="3"/>
  <c r="E38" i="3"/>
  <c r="E39" i="3"/>
  <c r="E40" i="3"/>
  <c r="E41" i="3"/>
  <c r="E42" i="3"/>
  <c r="E43" i="3"/>
  <c r="C32" i="3" l="1"/>
  <c r="F32" i="3" s="1"/>
</calcChain>
</file>

<file path=xl/sharedStrings.xml><?xml version="1.0" encoding="utf-8"?>
<sst xmlns="http://schemas.openxmlformats.org/spreadsheetml/2006/main" count="37" uniqueCount="37">
  <si>
    <t>Наименование показателя</t>
  </si>
  <si>
    <t>НАЛОГОВЫЕ И НЕНАЛОГОВЫЕ ДОХОДЫ</t>
  </si>
  <si>
    <t>Налог на доходы физических лиц</t>
  </si>
  <si>
    <t>Единый налог на вмененный доход для отдельных видов деятельности</t>
  </si>
  <si>
    <t>Единый сельскохозяйственный налог</t>
  </si>
  <si>
    <t>Налог, взимаемый в связи с применением патентной системы налогообложения</t>
  </si>
  <si>
    <t>Плата за негативное воздействие на окружающую среду</t>
  </si>
  <si>
    <t>Доходы от оказания платных услуг (работ)</t>
  </si>
  <si>
    <t>Доходы от компенсации затрат государства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</si>
  <si>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</si>
  <si>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Доходы от продажи земельных участков, находящихся в государственной и муниципальной собственности</t>
  </si>
  <si>
    <t>БЕЗВОЗМЕЗДНЫЕ ПОСТУПЛЕНИЯ</t>
  </si>
  <si>
    <t>Дотации бюджетам бюджетной системы Российской Федерации</t>
  </si>
  <si>
    <t>Субсидии бюджетам бюджетной системы Российской Федерации (межбюджетные субсидии)</t>
  </si>
  <si>
    <t>Субвенции бюджетам бюджетной системы Российской Федерации</t>
  </si>
  <si>
    <t>Иные межбюджетные трансферты</t>
  </si>
  <si>
    <t>Исполнение</t>
  </si>
  <si>
    <t>Государственная пошлина</t>
  </si>
  <si>
    <t>Доходы от использования имущества, находящегося в государственной и муниципальной собственности</t>
  </si>
  <si>
    <t>Прочие неналоговые доходы</t>
  </si>
  <si>
    <t>Прочие безвозмездные поступления</t>
  </si>
  <si>
    <t>Возврат остатков субсидий, субвенций и иных межбюджетных трансфертов, имеющих целевое назначение, прошлых лет</t>
  </si>
  <si>
    <t>ИТОГО</t>
  </si>
  <si>
    <t>Штрафы, санкции, возмещение ущерба</t>
  </si>
  <si>
    <t xml:space="preserve">Доходы бюджетов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     </t>
  </si>
  <si>
    <t>СВЕДЕНИЯ ОБ ИСПОЛНЕНИИ БЮДЖЕТА  КОНДОПОЖСКОГО МУНИЦИПАЛЬНОГО РАЙОНА ПО ДОХОДАМ</t>
  </si>
  <si>
    <t>Отклонение от первоначальных плановых назначений</t>
  </si>
  <si>
    <t>Отклонение от  плановых назначений (с учетом внесенных изменений)</t>
  </si>
  <si>
    <t>5=4-2</t>
  </si>
  <si>
    <t>6=4-3</t>
  </si>
  <si>
    <t>Безвозмездные поступления от нерезидентов в бюджеты муниципальных районов</t>
  </si>
  <si>
    <t>Акцизы по подакцизным товарам</t>
  </si>
  <si>
    <t>УСН</t>
  </si>
  <si>
    <t>на 01 января 2025 года</t>
  </si>
  <si>
    <t>Плановые значения (с учетом внесенных изменений) на 2024 год</t>
  </si>
  <si>
    <t>Первоначальные плановые назначения на 2024 год</t>
  </si>
  <si>
    <t>Задолженность и перерасчеты по отмененным налогам, сборам и иным обязательным платежам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</si>
</sst>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8"/>
      <name val="Arial"/>
    </font>
    <font>
      <sz val="8"/>
      <name val="Arial"/>
      <family val="2"/>
      <charset val="204"/>
    </font>
    <font>
      <b/>
      <sz val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1" xfId="0" applyBorder="1" applyAlignment="1">
      <alignment wrapText="1"/>
    </xf>
    <xf numFmtId="0" fontId="1" fillId="0" borderId="1" xfId="0" applyFont="1" applyBorder="1" applyAlignment="1">
      <alignment wrapText="1"/>
    </xf>
    <xf numFmtId="4" fontId="0" fillId="0" borderId="1" xfId="0" applyNumberFormat="1" applyBorder="1" applyAlignment="1">
      <alignment wrapText="1"/>
    </xf>
    <xf numFmtId="10" fontId="0" fillId="0" borderId="1" xfId="0" applyNumberFormat="1" applyBorder="1" applyAlignment="1">
      <alignment wrapText="1"/>
    </xf>
    <xf numFmtId="0" fontId="0" fillId="0" borderId="3" xfId="0" applyBorder="1" applyAlignment="1">
      <alignment horizontal="center" vertical="center" wrapText="1"/>
    </xf>
    <xf numFmtId="0" fontId="1" fillId="0" borderId="4" xfId="0" applyFont="1" applyBorder="1" applyAlignment="1">
      <alignment wrapText="1"/>
    </xf>
    <xf numFmtId="4" fontId="0" fillId="0" borderId="4" xfId="0" applyNumberFormat="1" applyBorder="1" applyAlignment="1">
      <alignment wrapText="1"/>
    </xf>
    <xf numFmtId="10" fontId="0" fillId="0" borderId="4" xfId="0" applyNumberFormat="1" applyBorder="1" applyAlignment="1">
      <alignment wrapText="1"/>
    </xf>
    <xf numFmtId="0" fontId="0" fillId="0" borderId="3" xfId="0" applyBorder="1" applyAlignment="1">
      <alignment wrapText="1"/>
    </xf>
    <xf numFmtId="4" fontId="0" fillId="0" borderId="3" xfId="0" applyNumberFormat="1" applyBorder="1" applyAlignment="1">
      <alignment wrapText="1"/>
    </xf>
    <xf numFmtId="0" fontId="0" fillId="0" borderId="4" xfId="0" applyBorder="1" applyAlignment="1">
      <alignment wrapText="1"/>
    </xf>
    <xf numFmtId="0" fontId="2" fillId="2" borderId="2" xfId="0" applyFont="1" applyFill="1" applyBorder="1" applyAlignment="1">
      <alignment wrapText="1"/>
    </xf>
    <xf numFmtId="4" fontId="2" fillId="2" borderId="2" xfId="0" applyNumberFormat="1" applyFont="1" applyFill="1" applyBorder="1" applyAlignment="1">
      <alignment wrapText="1"/>
    </xf>
    <xf numFmtId="0" fontId="2" fillId="2" borderId="5" xfId="0" applyFont="1" applyFill="1" applyBorder="1" applyAlignment="1">
      <alignment wrapText="1"/>
    </xf>
    <xf numFmtId="4" fontId="2" fillId="2" borderId="5" xfId="0" applyNumberFormat="1" applyFont="1" applyFill="1" applyBorder="1" applyAlignment="1">
      <alignment wrapText="1"/>
    </xf>
    <xf numFmtId="0" fontId="0" fillId="0" borderId="6" xfId="0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4" fontId="0" fillId="0" borderId="0" xfId="0" applyNumberFormat="1" applyBorder="1" applyAlignment="1">
      <alignment wrapText="1"/>
    </xf>
    <xf numFmtId="0" fontId="1" fillId="0" borderId="3" xfId="0" applyFont="1" applyBorder="1" applyAlignment="1">
      <alignment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tabSelected="1" workbookViewId="0">
      <selection activeCell="J10" sqref="J10"/>
    </sheetView>
  </sheetViews>
  <sheetFormatPr defaultRowHeight="11.25" x14ac:dyDescent="0.2"/>
  <cols>
    <col min="1" max="1" width="63.33203125" customWidth="1"/>
    <col min="2" max="2" width="21" customWidth="1"/>
    <col min="3" max="3" width="19.1640625" customWidth="1"/>
    <col min="4" max="4" width="18" customWidth="1"/>
    <col min="5" max="5" width="16.5" customWidth="1"/>
    <col min="6" max="6" width="23" customWidth="1"/>
  </cols>
  <sheetData>
    <row r="1" spans="1:6" x14ac:dyDescent="0.2">
      <c r="A1" s="22" t="s">
        <v>25</v>
      </c>
      <c r="B1" s="22"/>
      <c r="C1" s="22"/>
      <c r="D1" s="22"/>
      <c r="E1" s="22"/>
    </row>
    <row r="2" spans="1:6" x14ac:dyDescent="0.2">
      <c r="A2" s="23" t="s">
        <v>33</v>
      </c>
      <c r="B2" s="24"/>
      <c r="C2" s="24"/>
      <c r="D2" s="24"/>
      <c r="E2" s="24"/>
    </row>
    <row r="4" spans="1:6" ht="59.25" customHeight="1" x14ac:dyDescent="0.2">
      <c r="A4" s="5" t="s">
        <v>0</v>
      </c>
      <c r="B4" s="18" t="s">
        <v>35</v>
      </c>
      <c r="C4" s="18" t="s">
        <v>34</v>
      </c>
      <c r="D4" s="5" t="s">
        <v>16</v>
      </c>
      <c r="E4" s="5" t="s">
        <v>26</v>
      </c>
      <c r="F4" s="5" t="s">
        <v>27</v>
      </c>
    </row>
    <row r="5" spans="1:6" ht="18.75" customHeight="1" thickBot="1" x14ac:dyDescent="0.25">
      <c r="A5" s="16">
        <v>1</v>
      </c>
      <c r="B5" s="16">
        <v>2</v>
      </c>
      <c r="C5" s="16">
        <v>3</v>
      </c>
      <c r="D5" s="16">
        <v>4</v>
      </c>
      <c r="E5" s="17" t="s">
        <v>28</v>
      </c>
      <c r="F5" s="17" t="s">
        <v>29</v>
      </c>
    </row>
    <row r="6" spans="1:6" ht="15.75" customHeight="1" thickBot="1" x14ac:dyDescent="0.25">
      <c r="A6" s="14" t="s">
        <v>1</v>
      </c>
      <c r="B6" s="15">
        <f>B7+B8+B11+B12+B13+B15+B16+B17+B18+B21+B9+B10+B19</f>
        <v>458707474.24000001</v>
      </c>
      <c r="C6" s="15">
        <f>C7+C8+C11+C12+C13+C15+C16+C17+C18+C21+C9+C10+C19+C20+C22</f>
        <v>522368214.23999995</v>
      </c>
      <c r="D6" s="15">
        <f>D7+D8+D11+D12+D13+D15+D16+D17+D18+D21+D9+D10+D19+D20+D22+D14</f>
        <v>561581773.97000015</v>
      </c>
      <c r="E6" s="15">
        <f t="shared" ref="E6:F6" si="0">E7+E8+E11+E12+E13+E15+E16+E17+E18+E21+E9+E10+E19</f>
        <v>98938742.340000018</v>
      </c>
      <c r="F6" s="15">
        <f t="shared" si="0"/>
        <v>-419737943.21999991</v>
      </c>
    </row>
    <row r="7" spans="1:6" x14ac:dyDescent="0.2">
      <c r="A7" s="6" t="s">
        <v>2</v>
      </c>
      <c r="B7" s="7">
        <v>372774740</v>
      </c>
      <c r="C7" s="7">
        <v>380865645.76999998</v>
      </c>
      <c r="D7" s="7">
        <v>405492187.61000001</v>
      </c>
      <c r="E7" s="7">
        <f>D7-B7</f>
        <v>32717447.610000014</v>
      </c>
      <c r="F7" s="7">
        <f>E7-C7</f>
        <v>-348148198.15999997</v>
      </c>
    </row>
    <row r="8" spans="1:6" x14ac:dyDescent="0.2">
      <c r="A8" s="2" t="s">
        <v>31</v>
      </c>
      <c r="B8" s="3">
        <v>1787100</v>
      </c>
      <c r="C8" s="3">
        <v>1787100</v>
      </c>
      <c r="D8" s="3">
        <v>1870633.94</v>
      </c>
      <c r="E8" s="7">
        <f t="shared" ref="E8:F22" si="1">D8-B8</f>
        <v>83533.939999999944</v>
      </c>
      <c r="F8" s="7">
        <f t="shared" si="1"/>
        <v>-1703566.06</v>
      </c>
    </row>
    <row r="9" spans="1:6" ht="12" customHeight="1" x14ac:dyDescent="0.2">
      <c r="A9" s="2" t="s">
        <v>32</v>
      </c>
      <c r="B9" s="3">
        <v>4113000</v>
      </c>
      <c r="C9" s="3">
        <v>5806367.1299999999</v>
      </c>
      <c r="D9" s="3">
        <v>5877864.9800000004</v>
      </c>
      <c r="E9" s="7">
        <f t="shared" si="1"/>
        <v>1764864.9800000004</v>
      </c>
      <c r="F9" s="7">
        <f t="shared" si="1"/>
        <v>-4041502.1499999994</v>
      </c>
    </row>
    <row r="10" spans="1:6" ht="26.25" customHeight="1" x14ac:dyDescent="0.2">
      <c r="A10" s="2" t="s">
        <v>3</v>
      </c>
      <c r="B10" s="3">
        <v>0</v>
      </c>
      <c r="C10" s="3">
        <v>4682.4799999999996</v>
      </c>
      <c r="D10" s="3">
        <v>3626.95</v>
      </c>
      <c r="E10" s="7">
        <f t="shared" si="1"/>
        <v>3626.95</v>
      </c>
      <c r="F10" s="7">
        <f t="shared" si="1"/>
        <v>-1055.5299999999997</v>
      </c>
    </row>
    <row r="11" spans="1:6" ht="12" customHeight="1" x14ac:dyDescent="0.2">
      <c r="A11" s="1" t="s">
        <v>4</v>
      </c>
      <c r="B11" s="3">
        <v>3500000</v>
      </c>
      <c r="C11" s="3">
        <v>36906884.450000003</v>
      </c>
      <c r="D11" s="3">
        <v>36906884.450000003</v>
      </c>
      <c r="E11" s="7">
        <f t="shared" si="1"/>
        <v>33406884.450000003</v>
      </c>
      <c r="F11" s="7">
        <f t="shared" si="1"/>
        <v>-3500000</v>
      </c>
    </row>
    <row r="12" spans="1:6" ht="23.25" customHeight="1" x14ac:dyDescent="0.2">
      <c r="A12" s="1" t="s">
        <v>5</v>
      </c>
      <c r="B12" s="3">
        <v>5000000</v>
      </c>
      <c r="C12" s="3">
        <v>5252333.6399999997</v>
      </c>
      <c r="D12" s="3">
        <v>5158831.67</v>
      </c>
      <c r="E12" s="7">
        <f t="shared" si="1"/>
        <v>158831.66999999993</v>
      </c>
      <c r="F12" s="7">
        <f t="shared" si="1"/>
        <v>-5093501.97</v>
      </c>
    </row>
    <row r="13" spans="1:6" ht="15" customHeight="1" x14ac:dyDescent="0.2">
      <c r="A13" s="1" t="s">
        <v>17</v>
      </c>
      <c r="B13" s="3">
        <v>5260000</v>
      </c>
      <c r="C13" s="3">
        <v>9022964.1400000006</v>
      </c>
      <c r="D13" s="3">
        <v>11366912.220000001</v>
      </c>
      <c r="E13" s="7">
        <f t="shared" si="1"/>
        <v>6106912.2200000007</v>
      </c>
      <c r="F13" s="7">
        <f t="shared" si="1"/>
        <v>-2916051.92</v>
      </c>
    </row>
    <row r="14" spans="1:6" ht="33" customHeight="1" x14ac:dyDescent="0.2">
      <c r="A14" s="1" t="s">
        <v>36</v>
      </c>
      <c r="B14" s="3">
        <v>0</v>
      </c>
      <c r="C14" s="3">
        <v>0</v>
      </c>
      <c r="D14" s="3">
        <v>-838.81</v>
      </c>
      <c r="E14" s="7">
        <f t="shared" si="1"/>
        <v>-838.81</v>
      </c>
      <c r="F14" s="7">
        <f t="shared" si="1"/>
        <v>-838.81</v>
      </c>
    </row>
    <row r="15" spans="1:6" ht="22.5" x14ac:dyDescent="0.2">
      <c r="A15" s="1" t="s">
        <v>18</v>
      </c>
      <c r="B15" s="3">
        <v>16229140.119999999</v>
      </c>
      <c r="C15" s="3">
        <v>22550059.41</v>
      </c>
      <c r="D15" s="3">
        <v>25908291.02</v>
      </c>
      <c r="E15" s="7">
        <f t="shared" si="1"/>
        <v>9679150.9000000004</v>
      </c>
      <c r="F15" s="7">
        <f t="shared" si="1"/>
        <v>-12870908.51</v>
      </c>
    </row>
    <row r="16" spans="1:6" ht="12.75" customHeight="1" x14ac:dyDescent="0.2">
      <c r="A16" s="1" t="s">
        <v>6</v>
      </c>
      <c r="B16" s="3">
        <v>1576500</v>
      </c>
      <c r="C16" s="3">
        <v>1576500</v>
      </c>
      <c r="D16" s="3">
        <v>992668.47</v>
      </c>
      <c r="E16" s="7">
        <f t="shared" si="1"/>
        <v>-583831.53</v>
      </c>
      <c r="F16" s="7">
        <f t="shared" si="1"/>
        <v>-2160331.5300000003</v>
      </c>
    </row>
    <row r="17" spans="1:6" ht="18.75" customHeight="1" x14ac:dyDescent="0.2">
      <c r="A17" s="1" t="s">
        <v>7</v>
      </c>
      <c r="B17" s="3">
        <v>46476647.469999999</v>
      </c>
      <c r="C17" s="3">
        <v>48013646.149999999</v>
      </c>
      <c r="D17" s="3">
        <v>47851559.219999999</v>
      </c>
      <c r="E17" s="7">
        <f t="shared" si="1"/>
        <v>1374911.75</v>
      </c>
      <c r="F17" s="7">
        <f t="shared" si="1"/>
        <v>-46638734.399999999</v>
      </c>
    </row>
    <row r="18" spans="1:6" x14ac:dyDescent="0.2">
      <c r="A18" s="1" t="s">
        <v>8</v>
      </c>
      <c r="B18" s="3">
        <v>0</v>
      </c>
      <c r="C18" s="3">
        <v>1434740.59</v>
      </c>
      <c r="D18" s="3">
        <v>1840273.86</v>
      </c>
      <c r="E18" s="7">
        <f t="shared" si="1"/>
        <v>1840273.86</v>
      </c>
      <c r="F18" s="7">
        <f t="shared" si="1"/>
        <v>405533.27</v>
      </c>
    </row>
    <row r="19" spans="1:6" ht="56.25" x14ac:dyDescent="0.2">
      <c r="A19" s="2" t="s">
        <v>9</v>
      </c>
      <c r="B19" s="3">
        <v>600357.12</v>
      </c>
      <c r="C19" s="3">
        <v>1124214.8600000001</v>
      </c>
      <c r="D19" s="3">
        <v>9690253.6400000006</v>
      </c>
      <c r="E19" s="7">
        <f t="shared" si="1"/>
        <v>9089896.5200000014</v>
      </c>
      <c r="F19" s="7">
        <f t="shared" si="1"/>
        <v>7965681.6600000011</v>
      </c>
    </row>
    <row r="20" spans="1:6" ht="22.5" x14ac:dyDescent="0.2">
      <c r="A20" s="21" t="s">
        <v>10</v>
      </c>
      <c r="B20" s="10">
        <v>0</v>
      </c>
      <c r="C20" s="10">
        <v>3691528.68</v>
      </c>
      <c r="D20" s="10">
        <v>3959519.99</v>
      </c>
      <c r="E20" s="7">
        <f t="shared" si="1"/>
        <v>3959519.99</v>
      </c>
      <c r="F20" s="7">
        <f t="shared" si="1"/>
        <v>267991.31000000006</v>
      </c>
    </row>
    <row r="21" spans="1:6" x14ac:dyDescent="0.2">
      <c r="A21" s="9" t="s">
        <v>23</v>
      </c>
      <c r="B21" s="10">
        <v>1389989.53</v>
      </c>
      <c r="C21" s="10">
        <v>4331546.9400000004</v>
      </c>
      <c r="D21" s="10">
        <v>4686228.55</v>
      </c>
      <c r="E21" s="7">
        <f t="shared" si="1"/>
        <v>3296239.0199999996</v>
      </c>
      <c r="F21" s="7">
        <f t="shared" si="1"/>
        <v>-1035307.9200000009</v>
      </c>
    </row>
    <row r="22" spans="1:6" ht="12" thickBot="1" x14ac:dyDescent="0.25">
      <c r="A22" s="19" t="s">
        <v>19</v>
      </c>
      <c r="B22" s="20">
        <v>0</v>
      </c>
      <c r="C22" s="20">
        <v>0</v>
      </c>
      <c r="D22" s="20">
        <v>-23123.79</v>
      </c>
      <c r="E22" s="7">
        <f t="shared" si="1"/>
        <v>-23123.79</v>
      </c>
      <c r="F22" s="7">
        <f t="shared" si="1"/>
        <v>-23123.79</v>
      </c>
    </row>
    <row r="23" spans="1:6" ht="12" thickBot="1" x14ac:dyDescent="0.25">
      <c r="A23" s="12" t="s">
        <v>11</v>
      </c>
      <c r="B23" s="13">
        <f>B25+B26+B27+B28+B29+B31+B30+B24</f>
        <v>727041380.60000002</v>
      </c>
      <c r="C23" s="13">
        <f t="shared" ref="C23:F23" si="2">C25+C26+C27+C28+C29+C31+C30+C24</f>
        <v>861063305.85000002</v>
      </c>
      <c r="D23" s="13">
        <f t="shared" si="2"/>
        <v>790089462.42999995</v>
      </c>
      <c r="E23" s="13">
        <f t="shared" si="2"/>
        <v>63048081.829999983</v>
      </c>
      <c r="F23" s="13">
        <f t="shared" si="2"/>
        <v>-798015224.01999998</v>
      </c>
    </row>
    <row r="24" spans="1:6" ht="22.5" hidden="1" x14ac:dyDescent="0.2">
      <c r="A24" s="6" t="s">
        <v>30</v>
      </c>
      <c r="B24" s="7">
        <v>0</v>
      </c>
      <c r="C24" s="7">
        <v>0</v>
      </c>
      <c r="D24" s="7">
        <v>0</v>
      </c>
      <c r="E24" s="7">
        <f>D24-B24</f>
        <v>0</v>
      </c>
      <c r="F24" s="7">
        <f>D24-C24</f>
        <v>0</v>
      </c>
    </row>
    <row r="25" spans="1:6" x14ac:dyDescent="0.2">
      <c r="A25" s="11" t="s">
        <v>12</v>
      </c>
      <c r="B25" s="7">
        <v>7395000</v>
      </c>
      <c r="C25" s="7">
        <v>7395000</v>
      </c>
      <c r="D25" s="7">
        <v>7395000</v>
      </c>
      <c r="E25" s="7">
        <f>D25-B25</f>
        <v>0</v>
      </c>
      <c r="F25" s="7">
        <f>E25-C25</f>
        <v>-7395000</v>
      </c>
    </row>
    <row r="26" spans="1:6" ht="22.5" x14ac:dyDescent="0.2">
      <c r="A26" s="1" t="s">
        <v>13</v>
      </c>
      <c r="B26" s="3">
        <v>213095901.59999999</v>
      </c>
      <c r="C26" s="3">
        <v>248786940.08000001</v>
      </c>
      <c r="D26" s="3">
        <v>167378791.91</v>
      </c>
      <c r="E26" s="7">
        <f t="shared" ref="E26:F31" si="3">D26-B26</f>
        <v>-45717109.689999998</v>
      </c>
      <c r="F26" s="7">
        <f t="shared" si="3"/>
        <v>-294504049.76999998</v>
      </c>
    </row>
    <row r="27" spans="1:6" x14ac:dyDescent="0.2">
      <c r="A27" s="1" t="s">
        <v>14</v>
      </c>
      <c r="B27" s="3">
        <v>504678100</v>
      </c>
      <c r="C27" s="3">
        <v>554397000</v>
      </c>
      <c r="D27" s="3">
        <v>566615511.76999998</v>
      </c>
      <c r="E27" s="7">
        <f t="shared" si="3"/>
        <v>61937411.769999981</v>
      </c>
      <c r="F27" s="7">
        <f t="shared" si="3"/>
        <v>-492459588.23000002</v>
      </c>
    </row>
    <row r="28" spans="1:6" x14ac:dyDescent="0.2">
      <c r="A28" s="1" t="s">
        <v>15</v>
      </c>
      <c r="B28" s="3">
        <v>1872379</v>
      </c>
      <c r="C28" s="3">
        <v>50302933.780000001</v>
      </c>
      <c r="D28" s="3">
        <v>48070204.259999998</v>
      </c>
      <c r="E28" s="7">
        <f t="shared" si="3"/>
        <v>46197825.259999998</v>
      </c>
      <c r="F28" s="7">
        <f t="shared" si="3"/>
        <v>-4105108.5200000033</v>
      </c>
    </row>
    <row r="29" spans="1:6" x14ac:dyDescent="0.2">
      <c r="A29" s="1" t="s">
        <v>20</v>
      </c>
      <c r="B29" s="3">
        <v>0</v>
      </c>
      <c r="C29" s="3">
        <v>248675</v>
      </c>
      <c r="D29" s="3">
        <v>710975</v>
      </c>
      <c r="E29" s="7">
        <f t="shared" si="3"/>
        <v>710975</v>
      </c>
      <c r="F29" s="7">
        <f t="shared" si="3"/>
        <v>462300</v>
      </c>
    </row>
    <row r="30" spans="1:6" ht="45" x14ac:dyDescent="0.2">
      <c r="A30" s="2" t="s">
        <v>24</v>
      </c>
      <c r="B30" s="3">
        <v>0</v>
      </c>
      <c r="C30" s="3">
        <v>240364</v>
      </c>
      <c r="D30" s="3">
        <v>240364</v>
      </c>
      <c r="E30" s="7">
        <f t="shared" si="3"/>
        <v>240364</v>
      </c>
      <c r="F30" s="7">
        <f t="shared" si="3"/>
        <v>0</v>
      </c>
    </row>
    <row r="31" spans="1:6" ht="23.25" thickBot="1" x14ac:dyDescent="0.25">
      <c r="A31" s="9" t="s">
        <v>21</v>
      </c>
      <c r="B31" s="10">
        <v>0</v>
      </c>
      <c r="C31" s="10">
        <v>-307607.01</v>
      </c>
      <c r="D31" s="10">
        <v>-321384.51</v>
      </c>
      <c r="E31" s="7">
        <f t="shared" si="3"/>
        <v>-321384.51</v>
      </c>
      <c r="F31" s="7">
        <f t="shared" si="3"/>
        <v>-13777.5</v>
      </c>
    </row>
    <row r="32" spans="1:6" ht="12" thickBot="1" x14ac:dyDescent="0.25">
      <c r="A32" s="12" t="s">
        <v>22</v>
      </c>
      <c r="B32" s="13">
        <f>B6+B23</f>
        <v>1185748854.8400002</v>
      </c>
      <c r="C32" s="13">
        <f>C6+C23</f>
        <v>1383431520.0899999</v>
      </c>
      <c r="D32" s="13">
        <f>D6+D23</f>
        <v>1351671236.4000001</v>
      </c>
      <c r="E32" s="13">
        <f>D32-B32</f>
        <v>165922381.55999994</v>
      </c>
      <c r="F32" s="13">
        <f>E32-C32</f>
        <v>-1217509138.53</v>
      </c>
    </row>
    <row r="33" spans="1:5" hidden="1" x14ac:dyDescent="0.2">
      <c r="A33" s="11"/>
      <c r="B33" s="11"/>
      <c r="C33" s="11"/>
      <c r="D33" s="11"/>
      <c r="E33" s="8" t="e">
        <f t="shared" ref="E33:E43" si="4">D33/C33</f>
        <v>#DIV/0!</v>
      </c>
    </row>
    <row r="34" spans="1:5" hidden="1" x14ac:dyDescent="0.2">
      <c r="A34" s="1"/>
      <c r="B34" s="1"/>
      <c r="C34" s="1"/>
      <c r="D34" s="1"/>
      <c r="E34" s="4" t="e">
        <f t="shared" si="4"/>
        <v>#DIV/0!</v>
      </c>
    </row>
    <row r="35" spans="1:5" hidden="1" x14ac:dyDescent="0.2">
      <c r="A35" s="1"/>
      <c r="B35" s="1"/>
      <c r="C35" s="1"/>
      <c r="D35" s="1"/>
      <c r="E35" s="4" t="e">
        <f t="shared" si="4"/>
        <v>#DIV/0!</v>
      </c>
    </row>
    <row r="36" spans="1:5" hidden="1" x14ac:dyDescent="0.2">
      <c r="A36" s="1"/>
      <c r="B36" s="1"/>
      <c r="C36" s="1"/>
      <c r="D36" s="1"/>
      <c r="E36" s="4" t="e">
        <f t="shared" si="4"/>
        <v>#DIV/0!</v>
      </c>
    </row>
    <row r="37" spans="1:5" hidden="1" x14ac:dyDescent="0.2">
      <c r="A37" s="1"/>
      <c r="B37" s="1"/>
      <c r="C37" s="1"/>
      <c r="D37" s="1"/>
      <c r="E37" s="4" t="e">
        <f t="shared" si="4"/>
        <v>#DIV/0!</v>
      </c>
    </row>
    <row r="38" spans="1:5" hidden="1" x14ac:dyDescent="0.2">
      <c r="A38" s="1"/>
      <c r="B38" s="1"/>
      <c r="C38" s="1"/>
      <c r="D38" s="1"/>
      <c r="E38" s="4" t="e">
        <f t="shared" si="4"/>
        <v>#DIV/0!</v>
      </c>
    </row>
    <row r="39" spans="1:5" hidden="1" x14ac:dyDescent="0.2">
      <c r="A39" s="1"/>
      <c r="B39" s="1"/>
      <c r="C39" s="1"/>
      <c r="D39" s="1"/>
      <c r="E39" s="4" t="e">
        <f t="shared" si="4"/>
        <v>#DIV/0!</v>
      </c>
    </row>
    <row r="40" spans="1:5" hidden="1" x14ac:dyDescent="0.2">
      <c r="A40" s="1"/>
      <c r="B40" s="1"/>
      <c r="C40" s="1"/>
      <c r="D40" s="1"/>
      <c r="E40" s="4" t="e">
        <f t="shared" si="4"/>
        <v>#DIV/0!</v>
      </c>
    </row>
    <row r="41" spans="1:5" hidden="1" x14ac:dyDescent="0.2">
      <c r="A41" s="1"/>
      <c r="B41" s="1"/>
      <c r="C41" s="1"/>
      <c r="D41" s="1"/>
      <c r="E41" s="4" t="e">
        <f t="shared" si="4"/>
        <v>#DIV/0!</v>
      </c>
    </row>
    <row r="42" spans="1:5" hidden="1" x14ac:dyDescent="0.2">
      <c r="A42" s="1"/>
      <c r="B42" s="1"/>
      <c r="C42" s="1"/>
      <c r="D42" s="1"/>
      <c r="E42" s="4" t="e">
        <f t="shared" si="4"/>
        <v>#DIV/0!</v>
      </c>
    </row>
    <row r="43" spans="1:5" hidden="1" x14ac:dyDescent="0.2">
      <c r="A43" s="1"/>
      <c r="B43" s="1"/>
      <c r="C43" s="1"/>
      <c r="D43" s="1"/>
      <c r="E43" s="4" t="e">
        <f t="shared" si="4"/>
        <v>#DIV/0!</v>
      </c>
    </row>
  </sheetData>
  <mergeCells count="2">
    <mergeCell ref="A1:E1"/>
    <mergeCell ref="A2:E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Доходы на 01.01.2025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Анна Сергеевна Маслякова</cp:lastModifiedBy>
  <cp:lastPrinted>2021-09-24T07:18:04Z</cp:lastPrinted>
  <dcterms:created xsi:type="dcterms:W3CDTF">2022-05-31T17:39:12Z</dcterms:created>
  <dcterms:modified xsi:type="dcterms:W3CDTF">2025-12-26T08:44:33Z</dcterms:modified>
</cp:coreProperties>
</file>