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3680" windowHeight="11805" tabRatio="302"/>
  </bookViews>
  <sheets>
    <sheet name="Сравнение 01.04.23 с 01.04.24" sheetId="3" r:id="rId1"/>
  </sheets>
  <calcPr calcId="145621"/>
</workbook>
</file>

<file path=xl/calcChain.xml><?xml version="1.0" encoding="utf-8"?>
<calcChain xmlns="http://schemas.openxmlformats.org/spreadsheetml/2006/main">
  <c r="E9" i="3" l="1"/>
  <c r="D9" i="3"/>
  <c r="C27" i="3" l="1"/>
  <c r="B27" i="3" l="1"/>
  <c r="E30" i="3"/>
  <c r="D30" i="3"/>
  <c r="C18" i="3" l="1"/>
  <c r="B18" i="3"/>
  <c r="C6" i="3"/>
  <c r="B6" i="3"/>
  <c r="D29" i="3"/>
  <c r="E18" i="3" l="1"/>
  <c r="E6" i="3"/>
  <c r="D18" i="3"/>
  <c r="D6" i="3"/>
  <c r="D35" i="3"/>
  <c r="B5" i="3"/>
  <c r="C5" i="3" l="1"/>
  <c r="E17" i="3"/>
  <c r="D17" i="3"/>
  <c r="E8" i="3" l="1"/>
  <c r="E10" i="3"/>
  <c r="D8" i="3"/>
  <c r="D10" i="3"/>
  <c r="D16" i="3" l="1"/>
  <c r="E16" i="3"/>
  <c r="D15" i="3"/>
  <c r="E15" i="3"/>
  <c r="D31" i="3" l="1"/>
  <c r="D32" i="3"/>
  <c r="D33" i="3"/>
  <c r="D34" i="3"/>
  <c r="D36" i="3"/>
  <c r="D37" i="3"/>
  <c r="D28" i="3"/>
  <c r="D11" i="3"/>
  <c r="D12" i="3"/>
  <c r="D13" i="3"/>
  <c r="D14" i="3"/>
  <c r="D19" i="3"/>
  <c r="D20" i="3"/>
  <c r="D21" i="3"/>
  <c r="D22" i="3"/>
  <c r="D23" i="3"/>
  <c r="D24" i="3"/>
  <c r="D25" i="3"/>
  <c r="D26" i="3"/>
  <c r="D7" i="3"/>
  <c r="E7" i="3" l="1"/>
  <c r="E11" i="3"/>
  <c r="E12" i="3"/>
  <c r="E13" i="3"/>
  <c r="E14" i="3"/>
  <c r="E19" i="3"/>
  <c r="E20" i="3"/>
  <c r="E21" i="3"/>
  <c r="E23" i="3"/>
  <c r="E25" i="3"/>
  <c r="E28" i="3"/>
  <c r="E31" i="3"/>
  <c r="E32" i="3"/>
  <c r="E33" i="3"/>
  <c r="E39" i="3"/>
  <c r="E40" i="3"/>
  <c r="E41" i="3"/>
  <c r="E42" i="3"/>
  <c r="E43" i="3"/>
  <c r="E44" i="3"/>
  <c r="E45" i="3"/>
  <c r="E46" i="3"/>
  <c r="E47" i="3"/>
  <c r="E48" i="3"/>
  <c r="E49" i="3"/>
  <c r="C38" i="3" l="1"/>
  <c r="E27" i="3"/>
  <c r="D27" i="3"/>
  <c r="E5" i="3"/>
  <c r="D5" i="3"/>
  <c r="B38" i="3"/>
  <c r="E38" i="3" l="1"/>
  <c r="D38" i="3"/>
</calcChain>
</file>

<file path=xl/sharedStrings.xml><?xml version="1.0" encoding="utf-8"?>
<sst xmlns="http://schemas.openxmlformats.org/spreadsheetml/2006/main" count="41" uniqueCount="41">
  <si>
    <t>Наименование показателя</t>
  </si>
  <si>
    <t>Налог на доходы физических лиц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</si>
  <si>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</si>
  <si>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</si>
  <si>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</si>
  <si>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Плата за негативное воздействие на окружающую среду</t>
  </si>
  <si>
    <t>Доходы от оказания платных услуг (работ)</t>
  </si>
  <si>
    <t>Доходы от компенсации затрат государства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</si>
  <si>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</si>
  <si>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</si>
  <si>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БЕЗВОЗМЕЗДНЫЕ ПОСТУПЛЕНИЯ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</si>
  <si>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</si>
  <si>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</si>
  <si>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</si>
  <si>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</si>
  <si>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</si>
  <si>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неналоговые доходы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</si>
  <si>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</si>
  <si>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</si>
  <si>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ИТОГО</t>
  </si>
  <si>
    <t>Штрафы, санкции, возмещение ущерба</t>
  </si>
  <si>
    <t xml:space="preserve">Доходы бюджетов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     </t>
  </si>
  <si>
    <t xml:space="preserve">Отклонение, % </t>
  </si>
  <si>
    <t>Отклонение, рублей</t>
  </si>
  <si>
    <t>Налог на имущество физических лиц</t>
  </si>
  <si>
    <t>Земельный налог</t>
  </si>
  <si>
    <t>Акцизы по подакцизным товарам</t>
  </si>
  <si>
    <t>УСН</t>
  </si>
  <si>
    <t>Задолженность и перерасчеты по отмененным налогам, сборам и  иным обязательным платежам</t>
  </si>
  <si>
    <t>Перечисления для осуществления возврата (зачета) излишне уплаченных или излишне взысканых сумм налогов, сборов и иных платежей, а также  сумм процентов за несвоевременное осуществление такого возврата и процентов, начисленных на излишне взысканные суммы</t>
  </si>
  <si>
    <t>Дотации бюджетам на поддержку мер сбалансированности бюджетов</t>
  </si>
  <si>
    <t>НАЛОГОВЫЕ ДОХОДЫ, в том числе:</t>
  </si>
  <si>
    <t>НАЛОГОВЫЕ И НЕНАЛОГОВЫЕ ДОХОДЫ, в том числе:</t>
  </si>
  <si>
    <t>НЕНАЛОГОВЫЕ ДОХОДЫ, в том числе:</t>
  </si>
  <si>
    <t>СВЕДЕНИЯ ОБ ИСПОЛНЕНИИ КОНСОЛИДИРОВАННОГО БЮДЖЕТА КОНДОПОЖСКОГО МУНИЦИПАЛЬНОГО РАЙОНА ПО ДОХОДАМ В СРАВНЕНИИ С СООТВЕТСТВУЮЩИМ ПЕРИОДОМ ПРОШЛОГО ГОДА</t>
  </si>
  <si>
    <t>Дотации на выравнивание бюджетной обеспеченности</t>
  </si>
  <si>
    <t>Прочие дотации</t>
  </si>
  <si>
    <t>Исполнение на 01.04.2024 года</t>
  </si>
  <si>
    <t>Исполнение на 01.04.2025</t>
  </si>
  <si>
    <t>на 01 апреля 2025 года</t>
  </si>
  <si>
    <t>Туристический налог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</si>
</sst>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0" xfId="0" applyNumberFormat="1"/>
    <xf numFmtId="10" fontId="0" fillId="0" borderId="1" xfId="0" applyNumberFormat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4" fontId="0" fillId="0" borderId="4" xfId="0" applyNumberFormat="1" applyBorder="1" applyAlignment="1">
      <alignment wrapText="1"/>
    </xf>
    <xf numFmtId="10" fontId="0" fillId="0" borderId="4" xfId="0" applyNumberFormat="1" applyBorder="1" applyAlignment="1">
      <alignment wrapText="1"/>
    </xf>
    <xf numFmtId="0" fontId="0" fillId="0" borderId="3" xfId="0" applyBorder="1" applyAlignment="1">
      <alignment wrapText="1"/>
    </xf>
    <xf numFmtId="4" fontId="0" fillId="0" borderId="3" xfId="0" applyNumberFormat="1" applyBorder="1" applyAlignment="1">
      <alignment wrapText="1"/>
    </xf>
    <xf numFmtId="10" fontId="0" fillId="0" borderId="3" xfId="0" applyNumberFormat="1" applyBorder="1" applyAlignment="1">
      <alignment wrapText="1"/>
    </xf>
    <xf numFmtId="0" fontId="0" fillId="0" borderId="4" xfId="0" applyBorder="1" applyAlignment="1">
      <alignment wrapText="1"/>
    </xf>
    <xf numFmtId="0" fontId="2" fillId="2" borderId="2" xfId="0" applyFont="1" applyFill="1" applyBorder="1" applyAlignment="1">
      <alignment wrapText="1"/>
    </xf>
    <xf numFmtId="4" fontId="2" fillId="2" borderId="2" xfId="0" applyNumberFormat="1" applyFont="1" applyFill="1" applyBorder="1" applyAlignment="1">
      <alignment wrapText="1"/>
    </xf>
    <xf numFmtId="10" fontId="2" fillId="2" borderId="2" xfId="0" applyNumberFormat="1" applyFont="1" applyFill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4" fontId="0" fillId="0" borderId="4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workbookViewId="0">
      <selection activeCell="C38" sqref="C38"/>
    </sheetView>
  </sheetViews>
  <sheetFormatPr defaultRowHeight="11.25" x14ac:dyDescent="0.2"/>
  <cols>
    <col min="1" max="1" width="63.33203125" customWidth="1"/>
    <col min="2" max="2" width="19.1640625" customWidth="1"/>
    <col min="3" max="4" width="18" customWidth="1"/>
    <col min="5" max="5" width="14.83203125" customWidth="1"/>
    <col min="6" max="6" width="11.6640625" bestFit="1" customWidth="1"/>
  </cols>
  <sheetData>
    <row r="1" spans="1:5" ht="39" customHeight="1" x14ac:dyDescent="0.2">
      <c r="A1" s="21" t="s">
        <v>34</v>
      </c>
      <c r="B1" s="21"/>
      <c r="C1" s="21"/>
      <c r="D1" s="21"/>
      <c r="E1" s="21"/>
    </row>
    <row r="2" spans="1:5" x14ac:dyDescent="0.2">
      <c r="A2" s="22" t="s">
        <v>39</v>
      </c>
      <c r="B2" s="23"/>
      <c r="C2" s="23"/>
      <c r="D2" s="23"/>
      <c r="E2" s="23"/>
    </row>
    <row r="4" spans="1:5" ht="39.75" customHeight="1" thickBot="1" x14ac:dyDescent="0.25">
      <c r="A4" s="6" t="s">
        <v>0</v>
      </c>
      <c r="B4" s="17" t="s">
        <v>37</v>
      </c>
      <c r="C4" s="17" t="s">
        <v>38</v>
      </c>
      <c r="D4" s="17" t="s">
        <v>23</v>
      </c>
      <c r="E4" s="17" t="s">
        <v>22</v>
      </c>
    </row>
    <row r="5" spans="1:5" ht="15.75" customHeight="1" thickBot="1" x14ac:dyDescent="0.25">
      <c r="A5" s="14" t="s">
        <v>32</v>
      </c>
      <c r="B5" s="15">
        <f>B7+B11+B14+B19+B20+B21+B22+B23+B24+B26+B12+B13+B25+B15+B16+B8+B10+B17</f>
        <v>166813402.66999999</v>
      </c>
      <c r="C5" s="15">
        <f>C7+C11+C14+C19+C20+C21+C22+C23+C24+C26+C12+C13+C25+C15+C16+C8+C10+C17</f>
        <v>193077030.88999996</v>
      </c>
      <c r="D5" s="15">
        <f>C5-B5</f>
        <v>26263628.219999969</v>
      </c>
      <c r="E5" s="16">
        <f>C5/B5</f>
        <v>1.1574431538451153</v>
      </c>
    </row>
    <row r="6" spans="1:5" ht="15.75" customHeight="1" thickBot="1" x14ac:dyDescent="0.25">
      <c r="A6" s="14" t="s">
        <v>31</v>
      </c>
      <c r="B6" s="15">
        <f>B7+B8+B10+B11+B12+B13+B14+B15+B16+B17</f>
        <v>140587306.12999997</v>
      </c>
      <c r="C6" s="15">
        <f>C7+C8+C10+C11+C12+C13+C14+C15+C16+C17</f>
        <v>140270226.35999998</v>
      </c>
      <c r="D6" s="15">
        <f>C6-B6</f>
        <v>-317079.76999998093</v>
      </c>
      <c r="E6" s="16">
        <f>C6/B6</f>
        <v>0.99774460597668202</v>
      </c>
    </row>
    <row r="7" spans="1:5" x14ac:dyDescent="0.2">
      <c r="A7" s="7" t="s">
        <v>1</v>
      </c>
      <c r="B7" s="8">
        <v>93571335.849999994</v>
      </c>
      <c r="C7" s="18">
        <v>106107671.86</v>
      </c>
      <c r="D7" s="8">
        <f>C7-B7</f>
        <v>12536336.010000005</v>
      </c>
      <c r="E7" s="9">
        <f t="shared" ref="E7:E49" si="0">C7/B7</f>
        <v>1.1339762427897411</v>
      </c>
    </row>
    <row r="8" spans="1:5" x14ac:dyDescent="0.2">
      <c r="A8" s="7" t="s">
        <v>26</v>
      </c>
      <c r="B8" s="8">
        <v>5621680.2699999996</v>
      </c>
      <c r="C8" s="18">
        <v>6906775.6799999997</v>
      </c>
      <c r="D8" s="8">
        <f t="shared" ref="D8:D10" si="1">C8-B8</f>
        <v>1285095.4100000001</v>
      </c>
      <c r="E8" s="9">
        <f t="shared" si="0"/>
        <v>1.2285963178763277</v>
      </c>
    </row>
    <row r="9" spans="1:5" x14ac:dyDescent="0.2">
      <c r="A9" s="7" t="s">
        <v>40</v>
      </c>
      <c r="B9" s="8">
        <v>0</v>
      </c>
      <c r="C9" s="18">
        <v>0</v>
      </c>
      <c r="D9" s="8">
        <f t="shared" si="1"/>
        <v>0</v>
      </c>
      <c r="E9" s="9" t="e">
        <f t="shared" si="0"/>
        <v>#DIV/0!</v>
      </c>
    </row>
    <row r="10" spans="1:5" x14ac:dyDescent="0.2">
      <c r="A10" s="7" t="s">
        <v>27</v>
      </c>
      <c r="B10" s="8">
        <v>761814.22</v>
      </c>
      <c r="C10" s="18">
        <v>390731.17</v>
      </c>
      <c r="D10" s="8">
        <f t="shared" si="1"/>
        <v>-371083.05</v>
      </c>
      <c r="E10" s="9">
        <f t="shared" si="0"/>
        <v>0.51289561121607841</v>
      </c>
    </row>
    <row r="11" spans="1:5" ht="22.5" x14ac:dyDescent="0.2">
      <c r="A11" s="2" t="s">
        <v>2</v>
      </c>
      <c r="B11" s="3">
        <v>1227.6400000000001</v>
      </c>
      <c r="C11" s="19">
        <v>0</v>
      </c>
      <c r="D11" s="8">
        <f t="shared" ref="D11:D26" si="2">C11-B11</f>
        <v>-1227.6400000000001</v>
      </c>
      <c r="E11" s="5">
        <f t="shared" si="0"/>
        <v>0</v>
      </c>
    </row>
    <row r="12" spans="1:5" ht="12" customHeight="1" x14ac:dyDescent="0.2">
      <c r="A12" s="2" t="s">
        <v>3</v>
      </c>
      <c r="B12" s="3">
        <v>33814776.359999999</v>
      </c>
      <c r="C12" s="19">
        <v>17072962.5</v>
      </c>
      <c r="D12" s="8">
        <f t="shared" si="2"/>
        <v>-16741813.859999999</v>
      </c>
      <c r="E12" s="5">
        <f t="shared" si="0"/>
        <v>0.50489650791231788</v>
      </c>
    </row>
    <row r="13" spans="1:5" ht="26.25" customHeight="1" x14ac:dyDescent="0.2">
      <c r="A13" s="2" t="s">
        <v>4</v>
      </c>
      <c r="B13" s="3">
        <v>2290805.08</v>
      </c>
      <c r="C13" s="19">
        <v>2699572.44</v>
      </c>
      <c r="D13" s="8">
        <f t="shared" si="2"/>
        <v>408767.35999999987</v>
      </c>
      <c r="E13" s="5">
        <f t="shared" si="0"/>
        <v>1.1784382982073707</v>
      </c>
    </row>
    <row r="14" spans="1:5" ht="12" customHeight="1" x14ac:dyDescent="0.2">
      <c r="A14" s="1" t="s">
        <v>14</v>
      </c>
      <c r="B14" s="3">
        <v>1437031.41</v>
      </c>
      <c r="C14" s="19">
        <v>4281920.8</v>
      </c>
      <c r="D14" s="8">
        <f t="shared" si="2"/>
        <v>2844889.3899999997</v>
      </c>
      <c r="E14" s="5">
        <f t="shared" si="0"/>
        <v>2.9796988223103629</v>
      </c>
    </row>
    <row r="15" spans="1:5" ht="12" customHeight="1" x14ac:dyDescent="0.2">
      <c r="A15" s="1" t="s">
        <v>24</v>
      </c>
      <c r="B15" s="3">
        <v>746862.7</v>
      </c>
      <c r="C15" s="19">
        <v>592752.78</v>
      </c>
      <c r="D15" s="8">
        <f t="shared" si="2"/>
        <v>-154109.91999999993</v>
      </c>
      <c r="E15" s="5">
        <f t="shared" si="0"/>
        <v>0.79365695997403551</v>
      </c>
    </row>
    <row r="16" spans="1:5" ht="12" customHeight="1" x14ac:dyDescent="0.2">
      <c r="A16" s="1" t="s">
        <v>25</v>
      </c>
      <c r="B16" s="3">
        <v>2341772.6</v>
      </c>
      <c r="C16" s="19">
        <v>2217839.13</v>
      </c>
      <c r="D16" s="8">
        <f t="shared" si="2"/>
        <v>-123933.4700000002</v>
      </c>
      <c r="E16" s="5">
        <f t="shared" si="0"/>
        <v>0.94707706888363108</v>
      </c>
    </row>
    <row r="17" spans="1:6" ht="36" customHeight="1" thickBot="1" x14ac:dyDescent="0.25">
      <c r="A17" s="1" t="s">
        <v>28</v>
      </c>
      <c r="B17" s="3">
        <v>0</v>
      </c>
      <c r="C17" s="19">
        <v>0</v>
      </c>
      <c r="D17" s="8">
        <f t="shared" si="2"/>
        <v>0</v>
      </c>
      <c r="E17" s="5" t="e">
        <f t="shared" si="0"/>
        <v>#DIV/0!</v>
      </c>
    </row>
    <row r="18" spans="1:6" ht="22.5" customHeight="1" thickBot="1" x14ac:dyDescent="0.25">
      <c r="A18" s="14" t="s">
        <v>33</v>
      </c>
      <c r="B18" s="15">
        <f>B19+B20+B21+B22+B23+B24+B25+B26</f>
        <v>26226096.540000003</v>
      </c>
      <c r="C18" s="15">
        <f>C19+C20+C21+C22+C23+C24+C25+C26</f>
        <v>52806804.529999994</v>
      </c>
      <c r="D18" s="15">
        <f>C18-B18</f>
        <v>26580707.989999991</v>
      </c>
      <c r="E18" s="16">
        <f>C18/B18</f>
        <v>2.0135213202414297</v>
      </c>
    </row>
    <row r="19" spans="1:6" ht="23.25" customHeight="1" x14ac:dyDescent="0.2">
      <c r="A19" s="1" t="s">
        <v>15</v>
      </c>
      <c r="B19" s="3">
        <v>8419173.3599999994</v>
      </c>
      <c r="C19" s="19">
        <v>10086810.52</v>
      </c>
      <c r="D19" s="8">
        <f t="shared" si="2"/>
        <v>1667637.1600000001</v>
      </c>
      <c r="E19" s="5">
        <f t="shared" si="0"/>
        <v>1.1980761161093374</v>
      </c>
    </row>
    <row r="20" spans="1:6" ht="15" customHeight="1" x14ac:dyDescent="0.2">
      <c r="A20" s="1" t="s">
        <v>5</v>
      </c>
      <c r="B20" s="3">
        <v>392484.14</v>
      </c>
      <c r="C20" s="19">
        <v>1373688.12</v>
      </c>
      <c r="D20" s="8">
        <f t="shared" si="2"/>
        <v>981203.9800000001</v>
      </c>
      <c r="E20" s="5">
        <f t="shared" si="0"/>
        <v>3.4999837700448229</v>
      </c>
    </row>
    <row r="21" spans="1:6" x14ac:dyDescent="0.2">
      <c r="A21" s="1" t="s">
        <v>6</v>
      </c>
      <c r="B21" s="3">
        <v>13590413.130000001</v>
      </c>
      <c r="C21" s="19">
        <v>15503157.84</v>
      </c>
      <c r="D21" s="8">
        <f t="shared" si="2"/>
        <v>1912744.709999999</v>
      </c>
      <c r="E21" s="5">
        <f t="shared" si="0"/>
        <v>1.1407422049428162</v>
      </c>
    </row>
    <row r="22" spans="1:6" ht="12.75" customHeight="1" x14ac:dyDescent="0.2">
      <c r="A22" s="1" t="s">
        <v>7</v>
      </c>
      <c r="B22" s="3">
        <v>1062046.29</v>
      </c>
      <c r="C22" s="19">
        <v>21396035.879999999</v>
      </c>
      <c r="D22" s="8">
        <f t="shared" si="2"/>
        <v>20333989.59</v>
      </c>
      <c r="E22" s="5">
        <v>0</v>
      </c>
    </row>
    <row r="23" spans="1:6" ht="61.5" customHeight="1" x14ac:dyDescent="0.2">
      <c r="A23" s="1" t="s">
        <v>8</v>
      </c>
      <c r="B23" s="3">
        <v>564793.02</v>
      </c>
      <c r="C23" s="19">
        <v>-93889.919999999998</v>
      </c>
      <c r="D23" s="8">
        <f t="shared" si="2"/>
        <v>-658682.94000000006</v>
      </c>
      <c r="E23" s="5">
        <f t="shared" si="0"/>
        <v>-0.16623774847642414</v>
      </c>
    </row>
    <row r="24" spans="1:6" ht="22.5" x14ac:dyDescent="0.2">
      <c r="A24" s="1" t="s">
        <v>9</v>
      </c>
      <c r="B24" s="3">
        <v>1236235.1399999999</v>
      </c>
      <c r="C24" s="19">
        <v>3754793.32</v>
      </c>
      <c r="D24" s="8">
        <f t="shared" si="2"/>
        <v>2518558.1799999997</v>
      </c>
      <c r="E24" s="5">
        <v>0</v>
      </c>
    </row>
    <row r="25" spans="1:6" x14ac:dyDescent="0.2">
      <c r="A25" s="2" t="s">
        <v>20</v>
      </c>
      <c r="B25" s="3">
        <v>964462</v>
      </c>
      <c r="C25" s="19">
        <v>775326.73</v>
      </c>
      <c r="D25" s="8">
        <f t="shared" si="2"/>
        <v>-189135.27000000002</v>
      </c>
      <c r="E25" s="5">
        <f t="shared" si="0"/>
        <v>0.80389557079490948</v>
      </c>
    </row>
    <row r="26" spans="1:6" ht="12" thickBot="1" x14ac:dyDescent="0.25">
      <c r="A26" s="10" t="s">
        <v>16</v>
      </c>
      <c r="B26" s="11">
        <v>-3510.54</v>
      </c>
      <c r="C26" s="20">
        <v>10882.04</v>
      </c>
      <c r="D26" s="8">
        <f t="shared" si="2"/>
        <v>14392.580000000002</v>
      </c>
      <c r="E26" s="12">
        <v>0</v>
      </c>
    </row>
    <row r="27" spans="1:6" ht="12" thickBot="1" x14ac:dyDescent="0.25">
      <c r="A27" s="14" t="s">
        <v>10</v>
      </c>
      <c r="B27" s="15">
        <f>B28+B31+B32+B33+B34+B37+B35+B36+B29+B30</f>
        <v>124413779.58</v>
      </c>
      <c r="C27" s="15">
        <f>C28+C31+C32+C33+C34+C37+C35+C36+C29+C30</f>
        <v>153682210.84</v>
      </c>
      <c r="D27" s="15">
        <f>C27-B27</f>
        <v>29268431.260000005</v>
      </c>
      <c r="E27" s="16">
        <f t="shared" si="0"/>
        <v>1.2352507202884222</v>
      </c>
      <c r="F27" s="4"/>
    </row>
    <row r="28" spans="1:6" x14ac:dyDescent="0.2">
      <c r="A28" s="13" t="s">
        <v>35</v>
      </c>
      <c r="B28" s="8">
        <v>2465200</v>
      </c>
      <c r="C28" s="18">
        <v>0</v>
      </c>
      <c r="D28" s="8">
        <f>C28-B28</f>
        <v>-2465200</v>
      </c>
      <c r="E28" s="9">
        <f t="shared" si="0"/>
        <v>0</v>
      </c>
    </row>
    <row r="29" spans="1:6" ht="22.5" x14ac:dyDescent="0.2">
      <c r="A29" s="13" t="s">
        <v>30</v>
      </c>
      <c r="B29" s="8">
        <v>0</v>
      </c>
      <c r="C29" s="18">
        <v>0</v>
      </c>
      <c r="D29" s="8">
        <f>C29-B29</f>
        <v>0</v>
      </c>
      <c r="E29" s="9">
        <v>0</v>
      </c>
    </row>
    <row r="30" spans="1:6" x14ac:dyDescent="0.2">
      <c r="A30" s="13" t="s">
        <v>36</v>
      </c>
      <c r="B30" s="8">
        <v>0</v>
      </c>
      <c r="C30" s="18">
        <v>0</v>
      </c>
      <c r="D30" s="8">
        <f>C30-B30</f>
        <v>0</v>
      </c>
      <c r="E30" s="9" t="e">
        <f t="shared" si="0"/>
        <v>#DIV/0!</v>
      </c>
    </row>
    <row r="31" spans="1:6" ht="22.5" x14ac:dyDescent="0.2">
      <c r="A31" s="1" t="s">
        <v>11</v>
      </c>
      <c r="B31" s="3">
        <v>11729121.789999999</v>
      </c>
      <c r="C31" s="19">
        <v>21488553.890000001</v>
      </c>
      <c r="D31" s="8">
        <f t="shared" ref="D31:D37" si="3">C31-B31</f>
        <v>9759432.1000000015</v>
      </c>
      <c r="E31" s="5">
        <f t="shared" si="0"/>
        <v>1.8320684425257385</v>
      </c>
    </row>
    <row r="32" spans="1:6" x14ac:dyDescent="0.2">
      <c r="A32" s="1" t="s">
        <v>12</v>
      </c>
      <c r="B32" s="3">
        <v>104743997.45999999</v>
      </c>
      <c r="C32" s="19">
        <v>125495226.54000001</v>
      </c>
      <c r="D32" s="8">
        <f t="shared" si="3"/>
        <v>20751229.080000013</v>
      </c>
      <c r="E32" s="5">
        <f t="shared" si="0"/>
        <v>1.198113778194541</v>
      </c>
    </row>
    <row r="33" spans="1:5" x14ac:dyDescent="0.2">
      <c r="A33" s="1" t="s">
        <v>13</v>
      </c>
      <c r="B33" s="3">
        <v>5421754.3700000001</v>
      </c>
      <c r="C33" s="19">
        <v>10445066.460000001</v>
      </c>
      <c r="D33" s="8">
        <f t="shared" si="3"/>
        <v>5023312.0900000008</v>
      </c>
      <c r="E33" s="5">
        <f t="shared" si="0"/>
        <v>1.9265104516344957</v>
      </c>
    </row>
    <row r="34" spans="1:5" x14ac:dyDescent="0.2">
      <c r="A34" s="1" t="s">
        <v>17</v>
      </c>
      <c r="B34" s="3">
        <v>89350</v>
      </c>
      <c r="C34" s="19">
        <v>1808330</v>
      </c>
      <c r="D34" s="8">
        <f t="shared" si="3"/>
        <v>1718980</v>
      </c>
      <c r="E34" s="5">
        <v>0</v>
      </c>
    </row>
    <row r="35" spans="1:5" ht="56.25" x14ac:dyDescent="0.2">
      <c r="A35" s="1" t="s">
        <v>29</v>
      </c>
      <c r="B35" s="3">
        <v>-9099.61</v>
      </c>
      <c r="C35" s="19">
        <v>0</v>
      </c>
      <c r="D35" s="8">
        <f t="shared" si="3"/>
        <v>9099.61</v>
      </c>
      <c r="E35" s="5">
        <v>0</v>
      </c>
    </row>
    <row r="36" spans="1:5" ht="45" x14ac:dyDescent="0.2">
      <c r="A36" s="2" t="s">
        <v>21</v>
      </c>
      <c r="B36" s="3">
        <v>0</v>
      </c>
      <c r="C36" s="19">
        <v>0</v>
      </c>
      <c r="D36" s="8">
        <f t="shared" si="3"/>
        <v>0</v>
      </c>
      <c r="E36" s="5">
        <v>0</v>
      </c>
    </row>
    <row r="37" spans="1:5" ht="23.25" thickBot="1" x14ac:dyDescent="0.25">
      <c r="A37" s="10" t="s">
        <v>18</v>
      </c>
      <c r="B37" s="11">
        <v>-26544.43</v>
      </c>
      <c r="C37" s="20">
        <v>-5554966.0499999998</v>
      </c>
      <c r="D37" s="8">
        <f t="shared" si="3"/>
        <v>-5528421.6200000001</v>
      </c>
      <c r="E37" s="12">
        <v>0</v>
      </c>
    </row>
    <row r="38" spans="1:5" ht="18.75" customHeight="1" thickBot="1" x14ac:dyDescent="0.25">
      <c r="A38" s="14" t="s">
        <v>19</v>
      </c>
      <c r="B38" s="15">
        <f>B5+B27</f>
        <v>291227182.25</v>
      </c>
      <c r="C38" s="15">
        <f>C5+C27</f>
        <v>346759241.72999996</v>
      </c>
      <c r="D38" s="15">
        <f>C38-B38</f>
        <v>55532059.479999959</v>
      </c>
      <c r="E38" s="16">
        <f t="shared" si="0"/>
        <v>1.1906829542866271</v>
      </c>
    </row>
    <row r="39" spans="1:5" hidden="1" x14ac:dyDescent="0.2">
      <c r="A39" s="13"/>
      <c r="B39" s="13"/>
      <c r="C39" s="13"/>
      <c r="D39" s="13"/>
      <c r="E39" s="9" t="e">
        <f t="shared" si="0"/>
        <v>#DIV/0!</v>
      </c>
    </row>
    <row r="40" spans="1:5" hidden="1" x14ac:dyDescent="0.2">
      <c r="A40" s="1"/>
      <c r="B40" s="1"/>
      <c r="C40" s="1"/>
      <c r="D40" s="1"/>
      <c r="E40" s="5" t="e">
        <f t="shared" si="0"/>
        <v>#DIV/0!</v>
      </c>
    </row>
    <row r="41" spans="1:5" hidden="1" x14ac:dyDescent="0.2">
      <c r="A41" s="1"/>
      <c r="B41" s="1"/>
      <c r="C41" s="1"/>
      <c r="D41" s="1"/>
      <c r="E41" s="5" t="e">
        <f t="shared" si="0"/>
        <v>#DIV/0!</v>
      </c>
    </row>
    <row r="42" spans="1:5" hidden="1" x14ac:dyDescent="0.2">
      <c r="A42" s="1"/>
      <c r="B42" s="1"/>
      <c r="C42" s="1"/>
      <c r="D42" s="1"/>
      <c r="E42" s="5" t="e">
        <f t="shared" si="0"/>
        <v>#DIV/0!</v>
      </c>
    </row>
    <row r="43" spans="1:5" hidden="1" x14ac:dyDescent="0.2">
      <c r="A43" s="1"/>
      <c r="B43" s="1"/>
      <c r="C43" s="1"/>
      <c r="D43" s="1"/>
      <c r="E43" s="5" t="e">
        <f t="shared" si="0"/>
        <v>#DIV/0!</v>
      </c>
    </row>
    <row r="44" spans="1:5" hidden="1" x14ac:dyDescent="0.2">
      <c r="A44" s="1"/>
      <c r="B44" s="1"/>
      <c r="C44" s="1"/>
      <c r="D44" s="1"/>
      <c r="E44" s="5" t="e">
        <f t="shared" si="0"/>
        <v>#DIV/0!</v>
      </c>
    </row>
    <row r="45" spans="1:5" hidden="1" x14ac:dyDescent="0.2">
      <c r="A45" s="1"/>
      <c r="B45" s="1"/>
      <c r="C45" s="1"/>
      <c r="D45" s="1"/>
      <c r="E45" s="5" t="e">
        <f t="shared" si="0"/>
        <v>#DIV/0!</v>
      </c>
    </row>
    <row r="46" spans="1:5" hidden="1" x14ac:dyDescent="0.2">
      <c r="A46" s="1"/>
      <c r="B46" s="1"/>
      <c r="C46" s="1"/>
      <c r="D46" s="1"/>
      <c r="E46" s="5" t="e">
        <f t="shared" si="0"/>
        <v>#DIV/0!</v>
      </c>
    </row>
    <row r="47" spans="1:5" hidden="1" x14ac:dyDescent="0.2">
      <c r="A47" s="1"/>
      <c r="B47" s="1"/>
      <c r="C47" s="1"/>
      <c r="D47" s="1"/>
      <c r="E47" s="5" t="e">
        <f t="shared" si="0"/>
        <v>#DIV/0!</v>
      </c>
    </row>
    <row r="48" spans="1:5" hidden="1" x14ac:dyDescent="0.2">
      <c r="A48" s="1"/>
      <c r="B48" s="1"/>
      <c r="C48" s="1"/>
      <c r="D48" s="1"/>
      <c r="E48" s="5" t="e">
        <f t="shared" si="0"/>
        <v>#DIV/0!</v>
      </c>
    </row>
    <row r="49" spans="1:5" hidden="1" x14ac:dyDescent="0.2">
      <c r="A49" s="1"/>
      <c r="B49" s="1"/>
      <c r="C49" s="1"/>
      <c r="D49" s="1"/>
      <c r="E49" s="5" t="e">
        <f t="shared" si="0"/>
        <v>#DIV/0!</v>
      </c>
    </row>
  </sheetData>
  <mergeCells count="2">
    <mergeCell ref="A1:E1"/>
    <mergeCell ref="A2:E2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Сравнение 01.04.23 с 01.04.24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Анна Сергеевна Маслякова</cp:lastModifiedBy>
  <cp:lastPrinted>2024-03-09T16:26:38Z</cp:lastPrinted>
  <dcterms:created xsi:type="dcterms:W3CDTF">2022-05-31T18:01:56Z</dcterms:created>
  <dcterms:modified xsi:type="dcterms:W3CDTF">2025-12-26T06:58:49Z</dcterms:modified>
</cp:coreProperties>
</file>