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305" yWindow="-15" windowWidth="13170" windowHeight="11805" tabRatio="302"/>
  </bookViews>
  <sheets>
    <sheet name="Сравнение 01.01.24 с 01.01.25" sheetId="3" r:id="rId1"/>
  </sheets>
  <calcPr calcId="145621"/>
</workbook>
</file>

<file path=xl/calcChain.xml><?xml version="1.0" encoding="utf-8"?>
<calcChain xmlns="http://schemas.openxmlformats.org/spreadsheetml/2006/main">
  <c r="E23" i="3" l="1"/>
  <c r="C22" i="3" l="1"/>
  <c r="C26" i="3" l="1"/>
  <c r="B26" i="3" l="1"/>
  <c r="E29" i="3"/>
  <c r="D29" i="3"/>
  <c r="C17" i="3" l="1"/>
  <c r="B17" i="3"/>
  <c r="C6" i="3"/>
  <c r="B6" i="3"/>
  <c r="D28" i="3"/>
  <c r="E17" i="3" l="1"/>
  <c r="E6" i="3"/>
  <c r="D17" i="3"/>
  <c r="D6" i="3"/>
  <c r="D34" i="3"/>
  <c r="B5" i="3"/>
  <c r="C5" i="3" l="1"/>
  <c r="E16" i="3"/>
  <c r="D16" i="3"/>
  <c r="E8" i="3" l="1"/>
  <c r="E9" i="3"/>
  <c r="D8" i="3"/>
  <c r="D9" i="3"/>
  <c r="D15" i="3" l="1"/>
  <c r="E15" i="3"/>
  <c r="D14" i="3"/>
  <c r="E14" i="3"/>
  <c r="D30" i="3" l="1"/>
  <c r="D31" i="3"/>
  <c r="D32" i="3"/>
  <c r="D33" i="3"/>
  <c r="D35" i="3"/>
  <c r="D36" i="3"/>
  <c r="D27" i="3"/>
  <c r="D10" i="3"/>
  <c r="D11" i="3"/>
  <c r="D12" i="3"/>
  <c r="D13" i="3"/>
  <c r="D18" i="3"/>
  <c r="D19" i="3"/>
  <c r="D20" i="3"/>
  <c r="D21" i="3"/>
  <c r="D22" i="3"/>
  <c r="D23" i="3"/>
  <c r="D24" i="3"/>
  <c r="D25" i="3"/>
  <c r="D7" i="3"/>
  <c r="E7" i="3" l="1"/>
  <c r="E10" i="3"/>
  <c r="E11" i="3"/>
  <c r="E12" i="3"/>
  <c r="E13" i="3"/>
  <c r="E18" i="3"/>
  <c r="E19" i="3"/>
  <c r="E20" i="3"/>
  <c r="E22" i="3"/>
  <c r="E24" i="3"/>
  <c r="E27" i="3"/>
  <c r="E30" i="3"/>
  <c r="E31" i="3"/>
  <c r="E32" i="3"/>
  <c r="E38" i="3"/>
  <c r="E39" i="3"/>
  <c r="E40" i="3"/>
  <c r="E41" i="3"/>
  <c r="E42" i="3"/>
  <c r="E43" i="3"/>
  <c r="E44" i="3"/>
  <c r="E45" i="3"/>
  <c r="E46" i="3"/>
  <c r="E47" i="3"/>
  <c r="E48" i="3"/>
  <c r="C37" i="3" l="1"/>
  <c r="E26" i="3"/>
  <c r="D26" i="3"/>
  <c r="E5" i="3"/>
  <c r="D5" i="3"/>
  <c r="B37" i="3"/>
  <c r="E37" i="3" l="1"/>
  <c r="D37" i="3"/>
</calcChain>
</file>

<file path=xl/sharedStrings.xml><?xml version="1.0" encoding="utf-8"?>
<sst xmlns="http://schemas.openxmlformats.org/spreadsheetml/2006/main" count="40" uniqueCount="40">
  <si>
    <t>Наименование показателя</t>
  </si>
  <si>
    <t>Налог на доходы физических лиц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</si>
  <si>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</si>
  <si>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</si>
  <si>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</si>
  <si>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Плата за негативное воздействие на окружающую среду</t>
  </si>
  <si>
    <t>Доходы от оказания платных услуг (работ)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</si>
  <si>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</si>
  <si>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</si>
  <si>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</si>
  <si>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БЕЗВОЗМЕЗДНЫЕ ПОСТУПЛЕНИЯ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</si>
  <si>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</si>
  <si>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</si>
  <si>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</si>
  <si>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</si>
  <si>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</si>
  <si>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Прочие неналоговые доходы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</si>
  <si>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</si>
  <si>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</si>
  <si>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ИТОГО</t>
  </si>
  <si>
    <t>Штрафы, санкции, возмещение ущерба</t>
  </si>
  <si>
    <t xml:space="preserve">Доходы бюджетов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     </t>
  </si>
  <si>
    <t xml:space="preserve">Отклонение, % </t>
  </si>
  <si>
    <t>Отклонение, рублей</t>
  </si>
  <si>
    <t>Налог на имущество физических лиц</t>
  </si>
  <si>
    <t>Земельный налог</t>
  </si>
  <si>
    <t>Акцизы по подакцизным товарам</t>
  </si>
  <si>
    <t>УСН</t>
  </si>
  <si>
    <t>Задолженность и перерасчеты по отмененным налогам, сборам и  иным обязательным платежам</t>
  </si>
  <si>
    <t>Перечисления для осуществления возврата (зачета) излишне уплаченных или излишне взысканых сумм налогов, сборов и иных платежей, а также  сумм процентов за несвоевременное осуществление такого возврата и процентов, начисленных на излишне взысканные суммы</t>
  </si>
  <si>
    <t>Дотации бюджетам на поддержку мер сбалансированности бюджетов</t>
  </si>
  <si>
    <t>НАЛОГОВЫЕ ДОХОДЫ, в том числе:</t>
  </si>
  <si>
    <t>НАЛОГОВЫЕ И НЕНАЛОГОВЫЕ ДОХОДЫ, в том числе:</t>
  </si>
  <si>
    <t>НЕНАЛОГОВЫЕ ДОХОДЫ, в том числе:</t>
  </si>
  <si>
    <t>СВЕДЕНИЯ ОБ ИСПОЛНЕНИИ КОНСОЛИДИРОВАННОГО БЮДЖЕТА КОНДОПОЖСКОГО МУНИЦИПАЛЬНОГО РАЙОНА ПО ДОХОДАМ В СРАВНЕНИИ С СООТВЕТСТВУЮЩИМ ПЕРИОДОМ ПРОШЛОГО ГОДА</t>
  </si>
  <si>
    <t>Дотации на выравнивание бюджетной обеспеченности</t>
  </si>
  <si>
    <t>Прочие дотации</t>
  </si>
  <si>
    <t>на 01 января 2025 года</t>
  </si>
  <si>
    <t>Исполнение на 01.01.2024 года</t>
  </si>
  <si>
    <t>Исполнение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</si>
</sst>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4" fontId="0" fillId="0" borderId="0" xfId="0" applyNumberFormat="1"/>
    <xf numFmtId="10" fontId="0" fillId="0" borderId="1" xfId="0" applyNumberFormat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10" fontId="0" fillId="0" borderId="4" xfId="0" applyNumberForma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2" borderId="2" xfId="0" applyFont="1" applyFill="1" applyBorder="1" applyAlignment="1">
      <alignment wrapText="1"/>
    </xf>
    <xf numFmtId="4" fontId="2" fillId="2" borderId="2" xfId="0" applyNumberFormat="1" applyFont="1" applyFill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1" fillId="3" borderId="1" xfId="0" applyNumberFormat="1" applyFont="1" applyFill="1" applyBorder="1" applyAlignment="1">
      <alignment wrapText="1"/>
    </xf>
    <xf numFmtId="4" fontId="1" fillId="0" borderId="4" xfId="0" applyNumberFormat="1" applyFont="1" applyFill="1" applyBorder="1" applyAlignment="1">
      <alignment wrapText="1"/>
    </xf>
    <xf numFmtId="4" fontId="1" fillId="3" borderId="4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4" fontId="1" fillId="0" borderId="3" xfId="0" applyNumberFormat="1" applyFont="1" applyFill="1" applyBorder="1" applyAlignment="1">
      <alignment wrapText="1"/>
    </xf>
    <xf numFmtId="10" fontId="2" fillId="2" borderId="2" xfId="0" applyNumberFormat="1" applyFont="1" applyFill="1" applyBorder="1" applyAlignment="1">
      <alignment wrapText="1"/>
    </xf>
    <xf numFmtId="10" fontId="1" fillId="0" borderId="4" xfId="0" applyNumberFormat="1" applyFont="1" applyBorder="1" applyAlignment="1">
      <alignment wrapText="1"/>
    </xf>
    <xf numFmtId="10" fontId="1" fillId="0" borderId="1" xfId="0" applyNumberFormat="1" applyFont="1" applyBorder="1" applyAlignment="1">
      <alignment wrapText="1"/>
    </xf>
    <xf numFmtId="10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selection activeCell="K10" sqref="K10"/>
    </sheetView>
  </sheetViews>
  <sheetFormatPr defaultRowHeight="11.25" x14ac:dyDescent="0.2"/>
  <cols>
    <col min="1" max="1" width="63.33203125" customWidth="1"/>
    <col min="2" max="2" width="19.1640625" customWidth="1"/>
    <col min="3" max="4" width="18" customWidth="1"/>
    <col min="5" max="5" width="14.83203125" customWidth="1"/>
    <col min="6" max="6" width="11.6640625" bestFit="1" customWidth="1"/>
  </cols>
  <sheetData>
    <row r="1" spans="1:5" ht="39" customHeight="1" x14ac:dyDescent="0.2">
      <c r="A1" s="25" t="s">
        <v>34</v>
      </c>
      <c r="B1" s="25"/>
      <c r="C1" s="25"/>
      <c r="D1" s="25"/>
      <c r="E1" s="25"/>
    </row>
    <row r="2" spans="1:5" x14ac:dyDescent="0.2">
      <c r="A2" s="26" t="s">
        <v>37</v>
      </c>
      <c r="B2" s="27"/>
      <c r="C2" s="27"/>
      <c r="D2" s="27"/>
      <c r="E2" s="27"/>
    </row>
    <row r="4" spans="1:5" ht="39.75" customHeight="1" thickBot="1" x14ac:dyDescent="0.25">
      <c r="A4" s="5" t="s">
        <v>0</v>
      </c>
      <c r="B4" s="12" t="s">
        <v>38</v>
      </c>
      <c r="C4" s="12" t="s">
        <v>39</v>
      </c>
      <c r="D4" s="12" t="s">
        <v>23</v>
      </c>
      <c r="E4" s="12" t="s">
        <v>22</v>
      </c>
    </row>
    <row r="5" spans="1:5" ht="15.75" customHeight="1" thickBot="1" x14ac:dyDescent="0.25">
      <c r="A5" s="10" t="s">
        <v>32</v>
      </c>
      <c r="B5" s="11">
        <f>B7+B10+B13+B18+B19+B20+B21+B22+B23+B25+B11+B12+B24+B14+B15+B8+B9+B16</f>
        <v>603336073.70999992</v>
      </c>
      <c r="C5" s="11">
        <f>C7+C10+C13+C18+C19+C20+C21+C22+C23+C25+C11+C12+C24+C14+C15+C8+C9+C16</f>
        <v>747608253.35000026</v>
      </c>
      <c r="D5" s="11">
        <f>C5-B5</f>
        <v>144272179.64000034</v>
      </c>
      <c r="E5" s="21">
        <f>C5/B5</f>
        <v>1.2391240735082356</v>
      </c>
    </row>
    <row r="6" spans="1:5" ht="15.75" customHeight="1" thickBot="1" x14ac:dyDescent="0.25">
      <c r="A6" s="10" t="s">
        <v>31</v>
      </c>
      <c r="B6" s="11">
        <f>B7+B8+B9+B10+B11+B12+B13+B14+B15+B16</f>
        <v>487047536.07999998</v>
      </c>
      <c r="C6" s="11">
        <f>C7+C8+C9+C10+C11+C12+C13+C14+C15+C16</f>
        <v>625061076.44000006</v>
      </c>
      <c r="D6" s="11">
        <f>C6-B6</f>
        <v>138013540.36000007</v>
      </c>
      <c r="E6" s="21">
        <f>C6/B6</f>
        <v>1.2833677005550659</v>
      </c>
    </row>
    <row r="7" spans="1:5" x14ac:dyDescent="0.2">
      <c r="A7" s="6" t="s">
        <v>1</v>
      </c>
      <c r="B7" s="13">
        <v>435412794.12</v>
      </c>
      <c r="C7" s="17">
        <v>502001448.57999998</v>
      </c>
      <c r="D7" s="13">
        <f>C7-B7</f>
        <v>66588654.459999979</v>
      </c>
      <c r="E7" s="22">
        <f t="shared" ref="E7:E48" si="0">C7/B7</f>
        <v>1.1529322412185439</v>
      </c>
    </row>
    <row r="8" spans="1:5" x14ac:dyDescent="0.2">
      <c r="A8" s="6" t="s">
        <v>26</v>
      </c>
      <c r="B8" s="13">
        <v>22907017.649999999</v>
      </c>
      <c r="C8" s="17">
        <v>23712511.75</v>
      </c>
      <c r="D8" s="13">
        <f t="shared" ref="D8:D9" si="1">C8-B8</f>
        <v>805494.10000000149</v>
      </c>
      <c r="E8" s="22">
        <f t="shared" si="0"/>
        <v>1.0351636390344336</v>
      </c>
    </row>
    <row r="9" spans="1:5" x14ac:dyDescent="0.2">
      <c r="A9" s="6" t="s">
        <v>27</v>
      </c>
      <c r="B9" s="13">
        <v>4435380.41</v>
      </c>
      <c r="C9" s="18">
        <v>5877864.9800000004</v>
      </c>
      <c r="D9" s="13">
        <f t="shared" si="1"/>
        <v>1442484.5700000003</v>
      </c>
      <c r="E9" s="22">
        <f t="shared" si="0"/>
        <v>1.3252222891068774</v>
      </c>
    </row>
    <row r="10" spans="1:5" ht="22.5" x14ac:dyDescent="0.2">
      <c r="A10" s="2" t="s">
        <v>2</v>
      </c>
      <c r="B10" s="14">
        <v>-170342.44</v>
      </c>
      <c r="C10" s="19">
        <v>3626.95</v>
      </c>
      <c r="D10" s="13">
        <f t="shared" ref="D10:D25" si="2">C10-B10</f>
        <v>173969.39</v>
      </c>
      <c r="E10" s="23">
        <f t="shared" si="0"/>
        <v>-2.1292110175244641E-2</v>
      </c>
    </row>
    <row r="11" spans="1:5" ht="12" customHeight="1" x14ac:dyDescent="0.2">
      <c r="A11" s="2" t="s">
        <v>3</v>
      </c>
      <c r="B11" s="14">
        <v>-8400077.6199999992</v>
      </c>
      <c r="C11" s="19">
        <v>52771112.359999999</v>
      </c>
      <c r="D11" s="13">
        <f t="shared" si="2"/>
        <v>61171189.979999997</v>
      </c>
      <c r="E11" s="23">
        <f t="shared" si="0"/>
        <v>-6.2822172302736421</v>
      </c>
    </row>
    <row r="12" spans="1:5" ht="26.25" customHeight="1" x14ac:dyDescent="0.2">
      <c r="A12" s="2" t="s">
        <v>4</v>
      </c>
      <c r="B12" s="14">
        <v>1677627.6</v>
      </c>
      <c r="C12" s="19">
        <v>5158831.67</v>
      </c>
      <c r="D12" s="13">
        <f t="shared" si="2"/>
        <v>3481204.07</v>
      </c>
      <c r="E12" s="23">
        <f t="shared" si="0"/>
        <v>3.0750755829243626</v>
      </c>
    </row>
    <row r="13" spans="1:5" ht="12" customHeight="1" x14ac:dyDescent="0.2">
      <c r="A13" s="1" t="s">
        <v>14</v>
      </c>
      <c r="B13" s="14">
        <v>5316180.8099999996</v>
      </c>
      <c r="C13" s="19">
        <v>11366912.220000001</v>
      </c>
      <c r="D13" s="13">
        <f t="shared" si="2"/>
        <v>6050731.4100000011</v>
      </c>
      <c r="E13" s="23">
        <f t="shared" si="0"/>
        <v>2.1381726141854083</v>
      </c>
    </row>
    <row r="14" spans="1:5" ht="12" customHeight="1" x14ac:dyDescent="0.2">
      <c r="A14" s="1" t="s">
        <v>24</v>
      </c>
      <c r="B14" s="14">
        <v>9466316.9600000009</v>
      </c>
      <c r="C14" s="19">
        <v>10590488.76</v>
      </c>
      <c r="D14" s="13">
        <f t="shared" si="2"/>
        <v>1124171.7999999989</v>
      </c>
      <c r="E14" s="23">
        <f t="shared" si="0"/>
        <v>1.1187549291609604</v>
      </c>
    </row>
    <row r="15" spans="1:5" ht="12" customHeight="1" x14ac:dyDescent="0.2">
      <c r="A15" s="1" t="s">
        <v>25</v>
      </c>
      <c r="B15" s="16">
        <v>16402638.59</v>
      </c>
      <c r="C15" s="19">
        <v>13579117.98</v>
      </c>
      <c r="D15" s="13">
        <f t="shared" si="2"/>
        <v>-2823520.6099999994</v>
      </c>
      <c r="E15" s="23">
        <f t="shared" si="0"/>
        <v>0.82786180439765455</v>
      </c>
    </row>
    <row r="16" spans="1:5" ht="36" customHeight="1" thickBot="1" x14ac:dyDescent="0.25">
      <c r="A16" s="1" t="s">
        <v>28</v>
      </c>
      <c r="B16" s="16">
        <v>0</v>
      </c>
      <c r="C16" s="19">
        <v>-838.81</v>
      </c>
      <c r="D16" s="13">
        <f t="shared" si="2"/>
        <v>-838.81</v>
      </c>
      <c r="E16" s="23" t="e">
        <f t="shared" si="0"/>
        <v>#DIV/0!</v>
      </c>
    </row>
    <row r="17" spans="1:6" ht="22.5" customHeight="1" thickBot="1" x14ac:dyDescent="0.25">
      <c r="A17" s="10" t="s">
        <v>33</v>
      </c>
      <c r="B17" s="11">
        <f>B18+B19+B20+B21+B22+B23+B24+B25</f>
        <v>116288537.62999998</v>
      </c>
      <c r="C17" s="11">
        <f>C18+C19+C20+C21+C22+C23+C24+C25</f>
        <v>122547176.90999998</v>
      </c>
      <c r="D17" s="11">
        <f>C17-B17</f>
        <v>6258639.2800000012</v>
      </c>
      <c r="E17" s="21">
        <f>C17/B17</f>
        <v>1.0538199155957517</v>
      </c>
    </row>
    <row r="18" spans="1:6" ht="23.25" customHeight="1" x14ac:dyDescent="0.2">
      <c r="A18" s="1" t="s">
        <v>15</v>
      </c>
      <c r="B18" s="14">
        <v>37443716.729999997</v>
      </c>
      <c r="C18" s="19">
        <v>39302007.350000001</v>
      </c>
      <c r="D18" s="13">
        <f t="shared" si="2"/>
        <v>1858290.6200000048</v>
      </c>
      <c r="E18" s="23">
        <f t="shared" si="0"/>
        <v>1.0496289039199771</v>
      </c>
    </row>
    <row r="19" spans="1:6" ht="15" customHeight="1" x14ac:dyDescent="0.2">
      <c r="A19" s="1" t="s">
        <v>5</v>
      </c>
      <c r="B19" s="14">
        <v>4940311.68</v>
      </c>
      <c r="C19" s="19">
        <v>992668.47</v>
      </c>
      <c r="D19" s="13">
        <f t="shared" si="2"/>
        <v>-3947643.21</v>
      </c>
      <c r="E19" s="23">
        <f t="shared" si="0"/>
        <v>0.20093235696416628</v>
      </c>
    </row>
    <row r="20" spans="1:6" x14ac:dyDescent="0.2">
      <c r="A20" s="1" t="s">
        <v>6</v>
      </c>
      <c r="B20" s="14">
        <v>55540190.579999998</v>
      </c>
      <c r="C20" s="19">
        <v>54854944.219999999</v>
      </c>
      <c r="D20" s="13">
        <f t="shared" si="2"/>
        <v>-685246.3599999994</v>
      </c>
      <c r="E20" s="23">
        <f t="shared" si="0"/>
        <v>0.98766215324715223</v>
      </c>
    </row>
    <row r="21" spans="1:6" ht="12.75" customHeight="1" x14ac:dyDescent="0.2">
      <c r="A21" s="1" t="s">
        <v>7</v>
      </c>
      <c r="B21" s="14">
        <v>4350324.49</v>
      </c>
      <c r="C21" s="19">
        <v>3873005.24</v>
      </c>
      <c r="D21" s="13">
        <f t="shared" si="2"/>
        <v>-477319.25</v>
      </c>
      <c r="E21" s="23">
        <v>0</v>
      </c>
    </row>
    <row r="22" spans="1:6" ht="61.5" customHeight="1" x14ac:dyDescent="0.2">
      <c r="A22" s="1" t="s">
        <v>8</v>
      </c>
      <c r="B22" s="14">
        <v>5287058.13</v>
      </c>
      <c r="C22" s="19">
        <f>14156897.94+53654.9</f>
        <v>14210552.84</v>
      </c>
      <c r="D22" s="13">
        <f t="shared" si="2"/>
        <v>8923494.7100000009</v>
      </c>
      <c r="E22" s="23">
        <f t="shared" si="0"/>
        <v>2.6877996213746944</v>
      </c>
    </row>
    <row r="23" spans="1:6" ht="22.5" x14ac:dyDescent="0.2">
      <c r="A23" s="1" t="s">
        <v>9</v>
      </c>
      <c r="B23" s="14">
        <v>2838415.05</v>
      </c>
      <c r="C23" s="19">
        <v>4241518.37</v>
      </c>
      <c r="D23" s="13">
        <f t="shared" si="2"/>
        <v>1403103.3200000003</v>
      </c>
      <c r="E23" s="23">
        <f t="shared" si="0"/>
        <v>1.4943263389193207</v>
      </c>
    </row>
    <row r="24" spans="1:6" x14ac:dyDescent="0.2">
      <c r="A24" s="2" t="s">
        <v>20</v>
      </c>
      <c r="B24" s="14">
        <v>5915169.9100000001</v>
      </c>
      <c r="C24" s="19">
        <v>5108537.71</v>
      </c>
      <c r="D24" s="13">
        <f t="shared" si="2"/>
        <v>-806632.20000000019</v>
      </c>
      <c r="E24" s="23">
        <f t="shared" si="0"/>
        <v>0.86363330009568562</v>
      </c>
    </row>
    <row r="25" spans="1:6" ht="12" thickBot="1" x14ac:dyDescent="0.25">
      <c r="A25" s="8" t="s">
        <v>16</v>
      </c>
      <c r="B25" s="15">
        <v>-26648.94</v>
      </c>
      <c r="C25" s="20">
        <v>-36057.29</v>
      </c>
      <c r="D25" s="13">
        <f t="shared" si="2"/>
        <v>-9408.3500000000022</v>
      </c>
      <c r="E25" s="24">
        <v>0</v>
      </c>
    </row>
    <row r="26" spans="1:6" ht="12" thickBot="1" x14ac:dyDescent="0.25">
      <c r="A26" s="10" t="s">
        <v>10</v>
      </c>
      <c r="B26" s="11">
        <f>B27+B30+B31+B32+B33+B36+B34+B35+B28+B29</f>
        <v>900612778.32000005</v>
      </c>
      <c r="C26" s="11">
        <f>C27+C30+C31+C32+C33+C36+C34+C35+C28+C29</f>
        <v>795114767.59000003</v>
      </c>
      <c r="D26" s="11">
        <f>C26-B26</f>
        <v>-105498010.73000002</v>
      </c>
      <c r="E26" s="21">
        <f t="shared" si="0"/>
        <v>0.88285974475423756</v>
      </c>
      <c r="F26" s="3"/>
    </row>
    <row r="27" spans="1:6" x14ac:dyDescent="0.2">
      <c r="A27" s="9" t="s">
        <v>35</v>
      </c>
      <c r="B27" s="13">
        <v>18673900</v>
      </c>
      <c r="C27" s="17">
        <v>7395000</v>
      </c>
      <c r="D27" s="13">
        <f>C27-B27</f>
        <v>-11278900</v>
      </c>
      <c r="E27" s="22">
        <f t="shared" si="0"/>
        <v>0.39600726147189391</v>
      </c>
    </row>
    <row r="28" spans="1:6" ht="22.5" x14ac:dyDescent="0.2">
      <c r="A28" s="9" t="s">
        <v>30</v>
      </c>
      <c r="B28" s="13">
        <v>0</v>
      </c>
      <c r="C28" s="17">
        <v>0</v>
      </c>
      <c r="D28" s="13">
        <f>C28-B28</f>
        <v>0</v>
      </c>
      <c r="E28" s="22">
        <v>0</v>
      </c>
    </row>
    <row r="29" spans="1:6" x14ac:dyDescent="0.2">
      <c r="A29" s="9" t="s">
        <v>36</v>
      </c>
      <c r="B29" s="13">
        <v>0</v>
      </c>
      <c r="C29" s="17">
        <v>0</v>
      </c>
      <c r="D29" s="13">
        <f>C29-B29</f>
        <v>0</v>
      </c>
      <c r="E29" s="22" t="e">
        <f t="shared" si="0"/>
        <v>#DIV/0!</v>
      </c>
    </row>
    <row r="30" spans="1:6" ht="22.5" x14ac:dyDescent="0.2">
      <c r="A30" s="1" t="s">
        <v>11</v>
      </c>
      <c r="B30" s="14">
        <v>304279353.18000001</v>
      </c>
      <c r="C30" s="19">
        <v>175208334.71000001</v>
      </c>
      <c r="D30" s="13">
        <f t="shared" ref="D30:D36" si="3">C30-B30</f>
        <v>-129071018.47</v>
      </c>
      <c r="E30" s="23">
        <f t="shared" si="0"/>
        <v>0.57581407637064841</v>
      </c>
    </row>
    <row r="31" spans="1:6" x14ac:dyDescent="0.2">
      <c r="A31" s="1" t="s">
        <v>12</v>
      </c>
      <c r="B31" s="16">
        <v>533491123.04000002</v>
      </c>
      <c r="C31" s="19">
        <v>566615511.76999998</v>
      </c>
      <c r="D31" s="13">
        <f t="shared" si="3"/>
        <v>33124388.729999959</v>
      </c>
      <c r="E31" s="23">
        <f t="shared" si="0"/>
        <v>1.0620898592299846</v>
      </c>
    </row>
    <row r="32" spans="1:6" x14ac:dyDescent="0.2">
      <c r="A32" s="1" t="s">
        <v>13</v>
      </c>
      <c r="B32" s="16">
        <v>43473106.200000003</v>
      </c>
      <c r="C32" s="16">
        <v>46209122.259999998</v>
      </c>
      <c r="D32" s="13">
        <f t="shared" si="3"/>
        <v>2736016.0599999949</v>
      </c>
      <c r="E32" s="23">
        <f t="shared" si="0"/>
        <v>1.0629358308884769</v>
      </c>
    </row>
    <row r="33" spans="1:5" x14ac:dyDescent="0.2">
      <c r="A33" s="1" t="s">
        <v>17</v>
      </c>
      <c r="B33" s="14">
        <v>2578064.73</v>
      </c>
      <c r="C33" s="16">
        <v>8183.36</v>
      </c>
      <c r="D33" s="13">
        <f t="shared" si="3"/>
        <v>-2569881.37</v>
      </c>
      <c r="E33" s="23">
        <v>0</v>
      </c>
    </row>
    <row r="34" spans="1:5" ht="56.25" x14ac:dyDescent="0.2">
      <c r="A34" s="1" t="s">
        <v>29</v>
      </c>
      <c r="B34" s="14">
        <v>0</v>
      </c>
      <c r="C34" s="19">
        <v>0</v>
      </c>
      <c r="D34" s="13">
        <f t="shared" si="3"/>
        <v>0</v>
      </c>
      <c r="E34" s="23">
        <v>0</v>
      </c>
    </row>
    <row r="35" spans="1:5" ht="45" x14ac:dyDescent="0.2">
      <c r="A35" s="2" t="s">
        <v>21</v>
      </c>
      <c r="B35" s="14">
        <v>0</v>
      </c>
      <c r="C35" s="19">
        <v>0</v>
      </c>
      <c r="D35" s="13">
        <f t="shared" si="3"/>
        <v>0</v>
      </c>
      <c r="E35" s="23">
        <v>0</v>
      </c>
    </row>
    <row r="36" spans="1:5" ht="23.25" thickBot="1" x14ac:dyDescent="0.25">
      <c r="A36" s="8" t="s">
        <v>18</v>
      </c>
      <c r="B36" s="15">
        <v>-1882768.83</v>
      </c>
      <c r="C36" s="20">
        <v>-321384.51</v>
      </c>
      <c r="D36" s="13">
        <f t="shared" si="3"/>
        <v>1561384.32</v>
      </c>
      <c r="E36" s="24">
        <v>0</v>
      </c>
    </row>
    <row r="37" spans="1:5" ht="18.75" customHeight="1" thickBot="1" x14ac:dyDescent="0.25">
      <c r="A37" s="10" t="s">
        <v>19</v>
      </c>
      <c r="B37" s="11">
        <f>B5+B26</f>
        <v>1503948852.03</v>
      </c>
      <c r="C37" s="11">
        <f>C5+C26</f>
        <v>1542723020.9400003</v>
      </c>
      <c r="D37" s="11">
        <f>C37-B37</f>
        <v>38774168.910000324</v>
      </c>
      <c r="E37" s="21">
        <f t="shared" si="0"/>
        <v>1.0257815741922764</v>
      </c>
    </row>
    <row r="38" spans="1:5" hidden="1" x14ac:dyDescent="0.2">
      <c r="A38" s="9"/>
      <c r="B38" s="9"/>
      <c r="C38" s="9"/>
      <c r="D38" s="9"/>
      <c r="E38" s="7" t="e">
        <f t="shared" si="0"/>
        <v>#DIV/0!</v>
      </c>
    </row>
    <row r="39" spans="1:5" hidden="1" x14ac:dyDescent="0.2">
      <c r="A39" s="1"/>
      <c r="B39" s="1"/>
      <c r="C39" s="1"/>
      <c r="D39" s="1"/>
      <c r="E39" s="4" t="e">
        <f t="shared" si="0"/>
        <v>#DIV/0!</v>
      </c>
    </row>
    <row r="40" spans="1:5" hidden="1" x14ac:dyDescent="0.2">
      <c r="A40" s="1"/>
      <c r="B40" s="1"/>
      <c r="C40" s="1"/>
      <c r="D40" s="1"/>
      <c r="E40" s="4" t="e">
        <f t="shared" si="0"/>
        <v>#DIV/0!</v>
      </c>
    </row>
    <row r="41" spans="1:5" hidden="1" x14ac:dyDescent="0.2">
      <c r="A41" s="1"/>
      <c r="B41" s="1"/>
      <c r="C41" s="1"/>
      <c r="D41" s="1"/>
      <c r="E41" s="4" t="e">
        <f t="shared" si="0"/>
        <v>#DIV/0!</v>
      </c>
    </row>
    <row r="42" spans="1:5" hidden="1" x14ac:dyDescent="0.2">
      <c r="A42" s="1"/>
      <c r="B42" s="1"/>
      <c r="C42" s="1"/>
      <c r="D42" s="1"/>
      <c r="E42" s="4" t="e">
        <f t="shared" si="0"/>
        <v>#DIV/0!</v>
      </c>
    </row>
    <row r="43" spans="1:5" hidden="1" x14ac:dyDescent="0.2">
      <c r="A43" s="1"/>
      <c r="B43" s="1"/>
      <c r="C43" s="1"/>
      <c r="D43" s="1"/>
      <c r="E43" s="4" t="e">
        <f t="shared" si="0"/>
        <v>#DIV/0!</v>
      </c>
    </row>
    <row r="44" spans="1:5" hidden="1" x14ac:dyDescent="0.2">
      <c r="A44" s="1"/>
      <c r="B44" s="1"/>
      <c r="C44" s="1"/>
      <c r="D44" s="1"/>
      <c r="E44" s="4" t="e">
        <f t="shared" si="0"/>
        <v>#DIV/0!</v>
      </c>
    </row>
    <row r="45" spans="1:5" hidden="1" x14ac:dyDescent="0.2">
      <c r="A45" s="1"/>
      <c r="B45" s="1"/>
      <c r="C45" s="1"/>
      <c r="D45" s="1"/>
      <c r="E45" s="4" t="e">
        <f t="shared" si="0"/>
        <v>#DIV/0!</v>
      </c>
    </row>
    <row r="46" spans="1:5" hidden="1" x14ac:dyDescent="0.2">
      <c r="A46" s="1"/>
      <c r="B46" s="1"/>
      <c r="C46" s="1"/>
      <c r="D46" s="1"/>
      <c r="E46" s="4" t="e">
        <f t="shared" si="0"/>
        <v>#DIV/0!</v>
      </c>
    </row>
    <row r="47" spans="1:5" hidden="1" x14ac:dyDescent="0.2">
      <c r="A47" s="1"/>
      <c r="B47" s="1"/>
      <c r="C47" s="1"/>
      <c r="D47" s="1"/>
      <c r="E47" s="4" t="e">
        <f t="shared" si="0"/>
        <v>#DIV/0!</v>
      </c>
    </row>
    <row r="48" spans="1:5" hidden="1" x14ac:dyDescent="0.2">
      <c r="A48" s="1"/>
      <c r="B48" s="1"/>
      <c r="C48" s="1"/>
      <c r="D48" s="1"/>
      <c r="E48" s="4" t="e">
        <f t="shared" si="0"/>
        <v>#DIV/0!</v>
      </c>
    </row>
  </sheetData>
  <mergeCells count="2">
    <mergeCell ref="A1:E1"/>
    <mergeCell ref="A2:E2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Сравнение 01.01.24 с 01.01.25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Анна Сергеевна Маслякова</cp:lastModifiedBy>
  <cp:lastPrinted>2025-09-25T05:40:52Z</cp:lastPrinted>
  <dcterms:created xsi:type="dcterms:W3CDTF">2022-05-31T18:01:56Z</dcterms:created>
  <dcterms:modified xsi:type="dcterms:W3CDTF">2025-12-26T12:36:21Z</dcterms:modified>
</cp:coreProperties>
</file>