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520" windowHeight="12540" tabRatio="302"/>
  </bookViews>
  <sheets>
    <sheet name="Доходы на 01.01.2025" sheetId="3" r:id="rId1"/>
  </sheets>
  <calcPr calcId="145621"/>
</workbook>
</file>

<file path=xl/calcChain.xml><?xml version="1.0" encoding="utf-8"?>
<calcChain xmlns="http://schemas.openxmlformats.org/spreadsheetml/2006/main">
  <c r="E7" i="3" l="1"/>
  <c r="E8" i="3"/>
  <c r="E9" i="3"/>
  <c r="E10" i="3"/>
  <c r="E11" i="3"/>
  <c r="E12" i="3"/>
  <c r="E13" i="3"/>
  <c r="E15" i="3"/>
  <c r="E16" i="3"/>
  <c r="E17" i="3"/>
  <c r="E18" i="3"/>
  <c r="E19" i="3"/>
  <c r="E20" i="3"/>
  <c r="E21" i="3"/>
  <c r="E22" i="3"/>
  <c r="E24" i="3"/>
  <c r="E25" i="3"/>
  <c r="E26" i="3"/>
  <c r="E27" i="3"/>
  <c r="E28" i="3"/>
  <c r="E29" i="3"/>
  <c r="E30" i="3"/>
  <c r="E31" i="3"/>
  <c r="E32" i="3"/>
  <c r="D29" i="3" l="1"/>
  <c r="C6" i="3" l="1"/>
  <c r="C23" i="3" l="1"/>
  <c r="B23" i="3" l="1"/>
  <c r="E23" i="3" s="1"/>
  <c r="D25" i="3"/>
  <c r="C14" i="3" l="1"/>
  <c r="B14" i="3"/>
  <c r="B6" i="3"/>
  <c r="E6" i="3" s="1"/>
  <c r="C5" i="3" l="1"/>
  <c r="E14" i="3"/>
  <c r="B5" i="3"/>
  <c r="D14" i="3"/>
  <c r="D6" i="3"/>
  <c r="E5" i="3" l="1"/>
  <c r="D31" i="3"/>
  <c r="D32" i="3"/>
  <c r="D20" i="3"/>
  <c r="D18" i="3"/>
  <c r="D17" i="3"/>
  <c r="D8" i="3"/>
  <c r="D9" i="3"/>
  <c r="D7" i="3"/>
  <c r="D10" i="3" l="1"/>
  <c r="D11" i="3"/>
  <c r="D12" i="3"/>
  <c r="D13" i="3"/>
  <c r="D15" i="3"/>
  <c r="D16" i="3"/>
  <c r="D19" i="3"/>
  <c r="D21" i="3"/>
  <c r="D24" i="3"/>
  <c r="D26" i="3"/>
  <c r="D27" i="3"/>
  <c r="D28" i="3"/>
  <c r="D34" i="3"/>
  <c r="D35" i="3"/>
  <c r="D36" i="3"/>
  <c r="D37" i="3"/>
  <c r="D38" i="3"/>
  <c r="D39" i="3"/>
  <c r="D40" i="3"/>
  <c r="D41" i="3"/>
  <c r="D42" i="3"/>
  <c r="D43" i="3"/>
  <c r="D44" i="3"/>
  <c r="D23" i="3" l="1"/>
  <c r="B33" i="3"/>
  <c r="D5" i="3"/>
  <c r="C33" i="3"/>
  <c r="E33" i="3" s="1"/>
  <c r="D33" i="3" l="1"/>
</calcChain>
</file>

<file path=xl/sharedStrings.xml><?xml version="1.0" encoding="utf-8"?>
<sst xmlns="http://schemas.openxmlformats.org/spreadsheetml/2006/main" count="37" uniqueCount="37">
  <si>
    <t>Наименование показателя</t>
  </si>
  <si>
    <t>НАЛОГОВЫЕ И НЕНАЛОГОВЫЕ ДОХОДЫ</t>
  </si>
  <si>
    <t>Налог на доходы физических лиц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</si>
  <si>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</si>
  <si>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</si>
  <si>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</si>
  <si>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Плата за негативное воздействие на окружающую среду</t>
  </si>
  <si>
    <t>Доходы от оказания платных услуг (работ)</t>
  </si>
  <si>
    <t>Доходы от компенсации затрат государства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</si>
  <si>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</si>
  <si>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</si>
  <si>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БЕЗВОЗМЕЗДНЫЕ ПОСТУПЛЕНИЯ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</si>
  <si>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</si>
  <si>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</si>
  <si>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</si>
  <si>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% исполнения</t>
  </si>
  <si>
    <t>Исполнение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</si>
  <si>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</si>
  <si>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</si>
  <si>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Прочие неналоговые доходы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</si>
  <si>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</si>
  <si>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</si>
  <si>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>ИТОГО</t>
  </si>
  <si>
    <t>Штрафы, санкции, возмещение ущерба</t>
  </si>
  <si>
    <t xml:space="preserve">Доходы бюджетов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     </t>
  </si>
  <si>
    <t>СВЕДЕНИЯ ОБ ИСПОЛНЕНИИ БЮДЖЕТА  КОНДОПОЖСКОГО МУНИЦИПАЛЬНОГО РАЙОНА ПО ДОХОДАМ</t>
  </si>
  <si>
    <t>Акцизы по подакцизным товарам</t>
  </si>
  <si>
    <t>УСН</t>
  </si>
  <si>
    <t xml:space="preserve"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    </t>
  </si>
  <si>
    <t>Налоговые доходы</t>
  </si>
  <si>
    <t>Неналоговые доходы</t>
  </si>
  <si>
    <t>Дотации бюджетам на поддержку мер по обеспечению сбалансированности бюджетов</t>
  </si>
  <si>
    <t xml:space="preserve">Дотации на выравнивание бюджетной обеспеченности          </t>
  </si>
  <si>
    <t>Плановые значения на 2024 год</t>
  </si>
  <si>
    <t>на 01 января 2025 года</t>
  </si>
  <si>
    <t>Отклонение от плана</t>
  </si>
  <si>
    <t>Темп роста 2024 г к 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</si>
</sst>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0" xfId="0" applyNumberFormat="1"/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2" borderId="2" xfId="0" applyFont="1" applyFill="1" applyBorder="1" applyAlignment="1">
      <alignment wrapText="1"/>
    </xf>
    <xf numFmtId="4" fontId="3" fillId="0" borderId="4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4" fontId="1" fillId="0" borderId="4" xfId="0" applyNumberFormat="1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wrapText="1"/>
    </xf>
    <xf numFmtId="10" fontId="1" fillId="0" borderId="4" xfId="0" applyNumberFormat="1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0" fontId="1" fillId="0" borderId="0" xfId="0" applyFont="1"/>
    <xf numFmtId="10" fontId="2" fillId="2" borderId="2" xfId="0" applyNumberFormat="1" applyFont="1" applyFill="1" applyBorder="1" applyAlignment="1">
      <alignment horizontal="right" wrapText="1"/>
    </xf>
    <xf numFmtId="10" fontId="1" fillId="0" borderId="4" xfId="0" applyNumberFormat="1" applyFont="1" applyBorder="1" applyAlignment="1">
      <alignment horizontal="right" wrapText="1"/>
    </xf>
    <xf numFmtId="10" fontId="1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wrapText="1"/>
    </xf>
    <xf numFmtId="4" fontId="1" fillId="0" borderId="3" xfId="0" applyNumberFormat="1" applyFont="1" applyBorder="1" applyAlignment="1">
      <alignment wrapText="1"/>
    </xf>
    <xf numFmtId="4" fontId="2" fillId="2" borderId="2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workbookViewId="0">
      <selection activeCell="G10" sqref="G10"/>
    </sheetView>
  </sheetViews>
  <sheetFormatPr defaultRowHeight="11.25" x14ac:dyDescent="0.2"/>
  <cols>
    <col min="1" max="1" width="63.33203125" customWidth="1"/>
    <col min="2" max="2" width="19.1640625" customWidth="1"/>
    <col min="3" max="3" width="18" customWidth="1"/>
    <col min="4" max="4" width="14.83203125" style="16" customWidth="1"/>
    <col min="5" max="5" width="18" customWidth="1"/>
    <col min="6" max="6" width="14.83203125" style="16" customWidth="1"/>
    <col min="7" max="7" width="14.5" customWidth="1"/>
  </cols>
  <sheetData>
    <row r="1" spans="1:7" x14ac:dyDescent="0.2">
      <c r="A1" s="23" t="s">
        <v>25</v>
      </c>
      <c r="B1" s="23"/>
      <c r="C1" s="23"/>
      <c r="D1" s="23"/>
      <c r="F1"/>
    </row>
    <row r="2" spans="1:7" x14ac:dyDescent="0.2">
      <c r="A2" s="24" t="s">
        <v>34</v>
      </c>
      <c r="B2" s="25"/>
      <c r="C2" s="25"/>
      <c r="D2" s="25"/>
      <c r="F2"/>
    </row>
    <row r="4" spans="1:7" ht="39.75" customHeight="1" thickBot="1" x14ac:dyDescent="0.25">
      <c r="A4" s="4" t="s">
        <v>0</v>
      </c>
      <c r="B4" s="12" t="s">
        <v>33</v>
      </c>
      <c r="C4" s="12" t="s">
        <v>16</v>
      </c>
      <c r="D4" s="12" t="s">
        <v>15</v>
      </c>
      <c r="E4" s="12" t="s">
        <v>35</v>
      </c>
      <c r="F4" s="12" t="s">
        <v>36</v>
      </c>
    </row>
    <row r="5" spans="1:7" ht="15.75" customHeight="1" thickBot="1" x14ac:dyDescent="0.25">
      <c r="A5" s="8" t="s">
        <v>1</v>
      </c>
      <c r="B5" s="22">
        <f>B6+B14</f>
        <v>522368214.23999995</v>
      </c>
      <c r="C5" s="22">
        <f>C6+C14</f>
        <v>561581773.97000003</v>
      </c>
      <c r="D5" s="17">
        <f>C5/B5</f>
        <v>1.0750688090527338</v>
      </c>
      <c r="E5" s="22">
        <f>C5-B5</f>
        <v>39213559.730000079</v>
      </c>
      <c r="F5" s="17">
        <v>1.2487060806791461</v>
      </c>
    </row>
    <row r="6" spans="1:7" ht="27.75" customHeight="1" thickBot="1" x14ac:dyDescent="0.25">
      <c r="A6" s="8" t="s">
        <v>29</v>
      </c>
      <c r="B6" s="22">
        <f>B7+B8+B9+B10+B11+B12+B13</f>
        <v>439645977.60999995</v>
      </c>
      <c r="C6" s="22">
        <f>C7+C8+C9+C10+C11+C12+C13-838.81</f>
        <v>466676103.01000005</v>
      </c>
      <c r="D6" s="17">
        <f>C6/B6</f>
        <v>1.0614815710289016</v>
      </c>
      <c r="E6" s="22">
        <f t="shared" ref="E6:E33" si="0">C6-B6</f>
        <v>27030125.400000095</v>
      </c>
      <c r="F6" s="17">
        <v>1.2978476448915359</v>
      </c>
    </row>
    <row r="7" spans="1:7" x14ac:dyDescent="0.2">
      <c r="A7" s="5" t="s">
        <v>2</v>
      </c>
      <c r="B7" s="11">
        <v>380865645.76999998</v>
      </c>
      <c r="C7" s="11">
        <v>405492187.61000001</v>
      </c>
      <c r="D7" s="18">
        <f>C7/B7</f>
        <v>1.0646593939713631</v>
      </c>
      <c r="E7" s="11">
        <f t="shared" si="0"/>
        <v>24626541.840000033</v>
      </c>
      <c r="F7" s="18">
        <v>1.150612571405506</v>
      </c>
    </row>
    <row r="8" spans="1:7" x14ac:dyDescent="0.2">
      <c r="A8" s="5" t="s">
        <v>26</v>
      </c>
      <c r="B8" s="11">
        <v>1787100</v>
      </c>
      <c r="C8" s="11">
        <v>1870633.94</v>
      </c>
      <c r="D8" s="18">
        <f t="shared" ref="D8:D9" si="1">C8/B8</f>
        <v>1.0467427340383861</v>
      </c>
      <c r="E8" s="11">
        <f t="shared" si="0"/>
        <v>83533.939999999944</v>
      </c>
      <c r="F8" s="18">
        <v>0</v>
      </c>
    </row>
    <row r="9" spans="1:7" x14ac:dyDescent="0.2">
      <c r="A9" s="5" t="s">
        <v>27</v>
      </c>
      <c r="B9" s="11">
        <v>5806367.1299999999</v>
      </c>
      <c r="C9" s="11">
        <v>5877864.9800000004</v>
      </c>
      <c r="D9" s="18">
        <f t="shared" si="1"/>
        <v>1.0123136977733616</v>
      </c>
      <c r="E9" s="11">
        <f t="shared" si="0"/>
        <v>71497.850000000559</v>
      </c>
      <c r="F9" s="18">
        <v>0</v>
      </c>
      <c r="G9" s="3"/>
    </row>
    <row r="10" spans="1:7" ht="22.5" x14ac:dyDescent="0.2">
      <c r="A10" s="2" t="s">
        <v>3</v>
      </c>
      <c r="B10" s="20">
        <v>4682.4799999999996</v>
      </c>
      <c r="C10" s="20">
        <v>3626.95</v>
      </c>
      <c r="D10" s="19">
        <f t="shared" ref="D10:D44" si="2">C10/B10</f>
        <v>0.77457885564914319</v>
      </c>
      <c r="E10" s="20">
        <f t="shared" si="0"/>
        <v>-1055.5299999999997</v>
      </c>
      <c r="F10" s="19">
        <v>-2.1292110175244641E-2</v>
      </c>
    </row>
    <row r="11" spans="1:7" ht="12" customHeight="1" x14ac:dyDescent="0.2">
      <c r="A11" s="2" t="s">
        <v>4</v>
      </c>
      <c r="B11" s="20">
        <v>36906884.450000003</v>
      </c>
      <c r="C11" s="20">
        <v>36906884.450000003</v>
      </c>
      <c r="D11" s="19">
        <f t="shared" si="2"/>
        <v>1</v>
      </c>
      <c r="E11" s="20">
        <f t="shared" si="0"/>
        <v>0</v>
      </c>
      <c r="F11" s="19">
        <v>-6.2660705467252722</v>
      </c>
    </row>
    <row r="12" spans="1:7" ht="26.25" customHeight="1" x14ac:dyDescent="0.2">
      <c r="A12" s="2" t="s">
        <v>5</v>
      </c>
      <c r="B12" s="20">
        <v>5252333.6399999997</v>
      </c>
      <c r="C12" s="20">
        <v>5158831.67</v>
      </c>
      <c r="D12" s="19">
        <f t="shared" si="2"/>
        <v>0.98219801398602702</v>
      </c>
      <c r="E12" s="20">
        <f t="shared" si="0"/>
        <v>-93501.969999999739</v>
      </c>
      <c r="F12" s="19">
        <v>3.0750755829243626</v>
      </c>
    </row>
    <row r="13" spans="1:7" ht="12" customHeight="1" thickBot="1" x14ac:dyDescent="0.25">
      <c r="A13" s="1" t="s">
        <v>17</v>
      </c>
      <c r="B13" s="20">
        <v>9022964.1400000006</v>
      </c>
      <c r="C13" s="20">
        <v>11366912.220000001</v>
      </c>
      <c r="D13" s="19">
        <f t="shared" si="2"/>
        <v>1.2597758390293237</v>
      </c>
      <c r="E13" s="20">
        <f t="shared" si="0"/>
        <v>2343948.08</v>
      </c>
      <c r="F13" s="19">
        <v>2.1381726141854083</v>
      </c>
    </row>
    <row r="14" spans="1:7" ht="24.75" customHeight="1" thickBot="1" x14ac:dyDescent="0.25">
      <c r="A14" s="8" t="s">
        <v>30</v>
      </c>
      <c r="B14" s="22">
        <f>B15+B16+B17+B18+B19+B20+B21+B22</f>
        <v>82722236.63000001</v>
      </c>
      <c r="C14" s="22">
        <f>C15+C16+C17+C18+C19+C20+C21+C22</f>
        <v>94905670.959999979</v>
      </c>
      <c r="D14" s="17">
        <f t="shared" si="2"/>
        <v>1.1472812489886368</v>
      </c>
      <c r="E14" s="22">
        <f t="shared" si="0"/>
        <v>12183434.329999968</v>
      </c>
      <c r="F14" s="17">
        <v>1.0527061865156304</v>
      </c>
    </row>
    <row r="15" spans="1:7" ht="23.25" customHeight="1" x14ac:dyDescent="0.2">
      <c r="A15" s="1" t="s">
        <v>18</v>
      </c>
      <c r="B15" s="20">
        <v>22550059.41</v>
      </c>
      <c r="C15" s="20">
        <v>25908291.02</v>
      </c>
      <c r="D15" s="19">
        <f t="shared" si="2"/>
        <v>1.1489234041002467</v>
      </c>
      <c r="E15" s="20">
        <f t="shared" si="0"/>
        <v>3358231.6099999994</v>
      </c>
      <c r="F15" s="19">
        <v>1.0486267950048405</v>
      </c>
    </row>
    <row r="16" spans="1:7" ht="15" customHeight="1" x14ac:dyDescent="0.2">
      <c r="A16" s="1" t="s">
        <v>6</v>
      </c>
      <c r="B16" s="20">
        <v>1576500</v>
      </c>
      <c r="C16" s="20">
        <v>992668.47</v>
      </c>
      <c r="D16" s="19">
        <f t="shared" si="2"/>
        <v>0.62966601332064698</v>
      </c>
      <c r="E16" s="20">
        <f t="shared" si="0"/>
        <v>-583831.53</v>
      </c>
      <c r="F16" s="19">
        <v>0.20093235696416628</v>
      </c>
    </row>
    <row r="17" spans="1:6" x14ac:dyDescent="0.2">
      <c r="A17" s="1" t="s">
        <v>7</v>
      </c>
      <c r="B17" s="20">
        <v>48013646.149999999</v>
      </c>
      <c r="C17" s="20">
        <v>47851559.219999999</v>
      </c>
      <c r="D17" s="19">
        <f>C17/B17</f>
        <v>0.99662414869527671</v>
      </c>
      <c r="E17" s="20">
        <f t="shared" si="0"/>
        <v>-162086.9299999997</v>
      </c>
      <c r="F17" s="19">
        <v>0.99163722977808066</v>
      </c>
    </row>
    <row r="18" spans="1:6" ht="12.75" customHeight="1" x14ac:dyDescent="0.2">
      <c r="A18" s="1" t="s">
        <v>8</v>
      </c>
      <c r="B18" s="20">
        <v>1434740.59</v>
      </c>
      <c r="C18" s="20">
        <v>1840273.86</v>
      </c>
      <c r="D18" s="19">
        <f>C18/B18</f>
        <v>1.2826526780008363</v>
      </c>
      <c r="E18" s="20">
        <f t="shared" si="0"/>
        <v>405533.27</v>
      </c>
      <c r="F18" s="19">
        <v>0.81430103192915582</v>
      </c>
    </row>
    <row r="19" spans="1:6" ht="61.5" customHeight="1" x14ac:dyDescent="0.2">
      <c r="A19" s="1" t="s">
        <v>9</v>
      </c>
      <c r="B19" s="20">
        <v>1124214.8600000001</v>
      </c>
      <c r="C19" s="20">
        <v>9690253.6400000006</v>
      </c>
      <c r="D19" s="19">
        <f t="shared" si="2"/>
        <v>8.6195744112473296</v>
      </c>
      <c r="E19" s="20">
        <f t="shared" si="0"/>
        <v>8566038.7800000012</v>
      </c>
      <c r="F19" s="19">
        <v>6.0599758434047679</v>
      </c>
    </row>
    <row r="20" spans="1:6" ht="22.5" x14ac:dyDescent="0.2">
      <c r="A20" s="1" t="s">
        <v>10</v>
      </c>
      <c r="B20" s="20">
        <v>3691528.68</v>
      </c>
      <c r="C20" s="20">
        <v>3959519.99</v>
      </c>
      <c r="D20" s="19">
        <f t="shared" si="2"/>
        <v>1.0725962963397593</v>
      </c>
      <c r="E20" s="20">
        <f t="shared" si="0"/>
        <v>267991.31000000006</v>
      </c>
      <c r="F20" s="19">
        <v>1.7549584595075023</v>
      </c>
    </row>
    <row r="21" spans="1:6" x14ac:dyDescent="0.2">
      <c r="A21" s="2" t="s">
        <v>23</v>
      </c>
      <c r="B21" s="20">
        <v>4331546.9400000004</v>
      </c>
      <c r="C21" s="20">
        <v>4686228.55</v>
      </c>
      <c r="D21" s="19">
        <f t="shared" si="2"/>
        <v>1.0818833582812333</v>
      </c>
      <c r="E21" s="20">
        <f t="shared" si="0"/>
        <v>354681.6099999994</v>
      </c>
      <c r="F21" s="19">
        <v>0.75821198097391707</v>
      </c>
    </row>
    <row r="22" spans="1:6" ht="12" thickBot="1" x14ac:dyDescent="0.25">
      <c r="A22" s="6" t="s">
        <v>19</v>
      </c>
      <c r="B22" s="21">
        <v>0</v>
      </c>
      <c r="C22" s="21">
        <v>-23123.79</v>
      </c>
      <c r="D22" s="19">
        <v>0</v>
      </c>
      <c r="E22" s="21">
        <f t="shared" si="0"/>
        <v>-23123.79</v>
      </c>
      <c r="F22" s="19">
        <v>0.52414811557475705</v>
      </c>
    </row>
    <row r="23" spans="1:6" ht="12" thickBot="1" x14ac:dyDescent="0.25">
      <c r="A23" s="8" t="s">
        <v>11</v>
      </c>
      <c r="B23" s="22">
        <f>B24+B26+B27+B28+B29+B32+B31+B30+B25</f>
        <v>861063305.85000002</v>
      </c>
      <c r="C23" s="22">
        <f>C24+C26+C27+C28+C29+C32+C31+C30+C25</f>
        <v>790089462.42999995</v>
      </c>
      <c r="D23" s="17">
        <f t="shared" si="2"/>
        <v>0.91757418654608891</v>
      </c>
      <c r="E23" s="22">
        <f t="shared" si="0"/>
        <v>-70973843.420000076</v>
      </c>
      <c r="F23" s="17">
        <v>0.88742281398419853</v>
      </c>
    </row>
    <row r="24" spans="1:6" x14ac:dyDescent="0.2">
      <c r="A24" s="7" t="s">
        <v>32</v>
      </c>
      <c r="B24" s="11">
        <v>7395000</v>
      </c>
      <c r="C24" s="11">
        <v>7395000</v>
      </c>
      <c r="D24" s="18">
        <f t="shared" si="2"/>
        <v>1</v>
      </c>
      <c r="E24" s="11">
        <f t="shared" si="0"/>
        <v>0</v>
      </c>
      <c r="F24" s="18">
        <v>0.39600726147189391</v>
      </c>
    </row>
    <row r="25" spans="1:6" ht="0.75" customHeight="1" x14ac:dyDescent="0.2">
      <c r="A25" s="7" t="s">
        <v>31</v>
      </c>
      <c r="B25" s="9">
        <v>0</v>
      </c>
      <c r="C25" s="9">
        <v>0</v>
      </c>
      <c r="D25" s="18" t="e">
        <f t="shared" si="2"/>
        <v>#DIV/0!</v>
      </c>
      <c r="E25" s="9">
        <f t="shared" si="0"/>
        <v>0</v>
      </c>
      <c r="F25" s="18">
        <v>0.570710435978801</v>
      </c>
    </row>
    <row r="26" spans="1:6" ht="22.5" x14ac:dyDescent="0.2">
      <c r="A26" s="1" t="s">
        <v>12</v>
      </c>
      <c r="B26" s="20">
        <v>248786940.08000001</v>
      </c>
      <c r="C26" s="20">
        <v>167378791.91</v>
      </c>
      <c r="D26" s="19">
        <f t="shared" si="2"/>
        <v>0.67277965578168053</v>
      </c>
      <c r="E26" s="20">
        <f t="shared" si="0"/>
        <v>-81408148.170000017</v>
      </c>
      <c r="F26" s="19">
        <v>0.57069999999999999</v>
      </c>
    </row>
    <row r="27" spans="1:6" x14ac:dyDescent="0.2">
      <c r="A27" s="1" t="s">
        <v>13</v>
      </c>
      <c r="B27" s="20">
        <v>554397000</v>
      </c>
      <c r="C27" s="20">
        <v>566615511.76999998</v>
      </c>
      <c r="D27" s="19">
        <f t="shared" si="2"/>
        <v>1.0220392819044837</v>
      </c>
      <c r="E27" s="20">
        <f t="shared" si="0"/>
        <v>12218511.769999981</v>
      </c>
      <c r="F27" s="19">
        <v>1.0620898592299846</v>
      </c>
    </row>
    <row r="28" spans="1:6" x14ac:dyDescent="0.2">
      <c r="A28" s="1" t="s">
        <v>14</v>
      </c>
      <c r="B28" s="20">
        <v>50302933.780000001</v>
      </c>
      <c r="C28" s="20">
        <v>48070204.259999998</v>
      </c>
      <c r="D28" s="19">
        <f t="shared" si="2"/>
        <v>0.9556143279880086</v>
      </c>
      <c r="E28" s="20">
        <f t="shared" si="0"/>
        <v>-2232729.5200000033</v>
      </c>
      <c r="F28" s="19">
        <v>1.0626160963942513</v>
      </c>
    </row>
    <row r="29" spans="1:6" x14ac:dyDescent="0.2">
      <c r="A29" s="1" t="s">
        <v>20</v>
      </c>
      <c r="B29" s="20">
        <v>248675</v>
      </c>
      <c r="C29" s="20">
        <v>710975</v>
      </c>
      <c r="D29" s="19">
        <f t="shared" si="2"/>
        <v>2.8590529807982308</v>
      </c>
      <c r="E29" s="20">
        <f t="shared" si="0"/>
        <v>462300</v>
      </c>
      <c r="F29" s="19">
        <v>0.51354676374635699</v>
      </c>
    </row>
    <row r="30" spans="1:6" ht="67.5" x14ac:dyDescent="0.2">
      <c r="A30" s="1" t="s">
        <v>28</v>
      </c>
      <c r="B30" s="10">
        <v>0</v>
      </c>
      <c r="C30" s="10">
        <v>0</v>
      </c>
      <c r="D30" s="19">
        <v>0</v>
      </c>
      <c r="E30" s="10">
        <f t="shared" si="0"/>
        <v>0</v>
      </c>
      <c r="F30" s="19" t="e">
        <v>#DIV/0!</v>
      </c>
    </row>
    <row r="31" spans="1:6" ht="45" x14ac:dyDescent="0.2">
      <c r="A31" s="2" t="s">
        <v>24</v>
      </c>
      <c r="B31" s="20">
        <v>240364</v>
      </c>
      <c r="C31" s="20">
        <v>240364</v>
      </c>
      <c r="D31" s="19">
        <f t="shared" si="2"/>
        <v>1</v>
      </c>
      <c r="E31" s="20">
        <f t="shared" si="0"/>
        <v>0</v>
      </c>
      <c r="F31" s="19">
        <v>1.8029312522010268</v>
      </c>
    </row>
    <row r="32" spans="1:6" ht="23.25" thickBot="1" x14ac:dyDescent="0.25">
      <c r="A32" s="6" t="s">
        <v>21</v>
      </c>
      <c r="B32" s="21">
        <v>-307607.01</v>
      </c>
      <c r="C32" s="21">
        <v>-321384.51</v>
      </c>
      <c r="D32" s="19">
        <f t="shared" si="2"/>
        <v>1.0447892913753818</v>
      </c>
      <c r="E32" s="21">
        <f t="shared" si="0"/>
        <v>-13777.5</v>
      </c>
      <c r="F32" s="19">
        <v>0.17069780680403551</v>
      </c>
    </row>
    <row r="33" spans="1:6" ht="13.5" customHeight="1" thickBot="1" x14ac:dyDescent="0.25">
      <c r="A33" s="8" t="s">
        <v>22</v>
      </c>
      <c r="B33" s="22">
        <f>B5+B23</f>
        <v>1383431520.0899999</v>
      </c>
      <c r="C33" s="22">
        <f>C5+C23</f>
        <v>1351671236.4000001</v>
      </c>
      <c r="D33" s="13">
        <f t="shared" si="2"/>
        <v>0.97704238827236378</v>
      </c>
      <c r="E33" s="22">
        <f t="shared" si="0"/>
        <v>-31760283.689999819</v>
      </c>
      <c r="F33" s="13">
        <v>1.008672217830954</v>
      </c>
    </row>
    <row r="34" spans="1:6" hidden="1" x14ac:dyDescent="0.2">
      <c r="A34" s="7"/>
      <c r="B34" s="7"/>
      <c r="C34" s="7"/>
      <c r="D34" s="14" t="e">
        <f t="shared" si="2"/>
        <v>#DIV/0!</v>
      </c>
      <c r="E34" s="7"/>
      <c r="F34" s="14"/>
    </row>
    <row r="35" spans="1:6" hidden="1" x14ac:dyDescent="0.2">
      <c r="A35" s="1"/>
      <c r="B35" s="1"/>
      <c r="C35" s="1"/>
      <c r="D35" s="15" t="e">
        <f t="shared" si="2"/>
        <v>#DIV/0!</v>
      </c>
      <c r="E35" s="1"/>
      <c r="F35" s="15"/>
    </row>
    <row r="36" spans="1:6" hidden="1" x14ac:dyDescent="0.2">
      <c r="A36" s="1"/>
      <c r="B36" s="1"/>
      <c r="C36" s="1"/>
      <c r="D36" s="15" t="e">
        <f t="shared" si="2"/>
        <v>#DIV/0!</v>
      </c>
      <c r="E36" s="1"/>
      <c r="F36" s="15"/>
    </row>
    <row r="37" spans="1:6" hidden="1" x14ac:dyDescent="0.2">
      <c r="A37" s="1"/>
      <c r="B37" s="1"/>
      <c r="C37" s="1"/>
      <c r="D37" s="15" t="e">
        <f t="shared" si="2"/>
        <v>#DIV/0!</v>
      </c>
      <c r="E37" s="1"/>
      <c r="F37" s="15"/>
    </row>
    <row r="38" spans="1:6" hidden="1" x14ac:dyDescent="0.2">
      <c r="A38" s="1"/>
      <c r="B38" s="1"/>
      <c r="C38" s="1"/>
      <c r="D38" s="15" t="e">
        <f t="shared" si="2"/>
        <v>#DIV/0!</v>
      </c>
      <c r="E38" s="1"/>
      <c r="F38" s="15"/>
    </row>
    <row r="39" spans="1:6" hidden="1" x14ac:dyDescent="0.2">
      <c r="A39" s="1"/>
      <c r="B39" s="1"/>
      <c r="C39" s="1"/>
      <c r="D39" s="15" t="e">
        <f t="shared" si="2"/>
        <v>#DIV/0!</v>
      </c>
      <c r="E39" s="1"/>
      <c r="F39" s="15"/>
    </row>
    <row r="40" spans="1:6" hidden="1" x14ac:dyDescent="0.2">
      <c r="A40" s="1"/>
      <c r="B40" s="1"/>
      <c r="C40" s="1"/>
      <c r="D40" s="15" t="e">
        <f t="shared" si="2"/>
        <v>#DIV/0!</v>
      </c>
      <c r="E40" s="1"/>
      <c r="F40" s="15"/>
    </row>
    <row r="41" spans="1:6" hidden="1" x14ac:dyDescent="0.2">
      <c r="A41" s="1"/>
      <c r="B41" s="1"/>
      <c r="C41" s="1"/>
      <c r="D41" s="15" t="e">
        <f t="shared" si="2"/>
        <v>#DIV/0!</v>
      </c>
      <c r="E41" s="1"/>
      <c r="F41" s="15"/>
    </row>
    <row r="42" spans="1:6" hidden="1" x14ac:dyDescent="0.2">
      <c r="A42" s="1"/>
      <c r="B42" s="1"/>
      <c r="C42" s="1"/>
      <c r="D42" s="15" t="e">
        <f t="shared" si="2"/>
        <v>#DIV/0!</v>
      </c>
      <c r="E42" s="1"/>
      <c r="F42" s="15"/>
    </row>
    <row r="43" spans="1:6" hidden="1" x14ac:dyDescent="0.2">
      <c r="A43" s="1"/>
      <c r="B43" s="1"/>
      <c r="C43" s="1"/>
      <c r="D43" s="15" t="e">
        <f t="shared" si="2"/>
        <v>#DIV/0!</v>
      </c>
      <c r="E43" s="1"/>
      <c r="F43" s="15"/>
    </row>
    <row r="44" spans="1:6" hidden="1" x14ac:dyDescent="0.2">
      <c r="A44" s="1"/>
      <c r="B44" s="1"/>
      <c r="C44" s="1"/>
      <c r="D44" s="15" t="e">
        <f t="shared" si="2"/>
        <v>#DIV/0!</v>
      </c>
      <c r="E44" s="1"/>
      <c r="F44" s="15"/>
    </row>
  </sheetData>
  <mergeCells count="2">
    <mergeCell ref="A1:D1"/>
    <mergeCell ref="A2:D2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 на 01.01.2025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Ирина Васильевна Давыдченко</cp:lastModifiedBy>
  <cp:lastPrinted>2025-02-06T06:21:13Z</cp:lastPrinted>
  <dcterms:created xsi:type="dcterms:W3CDTF">2022-05-31T17:39:12Z</dcterms:created>
  <dcterms:modified xsi:type="dcterms:W3CDTF">2025-02-06T06:24:15Z</dcterms:modified>
</cp:coreProperties>
</file>