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175" windowHeight="9045" firstSheet="3" activeTab="5"/>
  </bookViews>
  <sheets>
    <sheet name="Sheet4" sheetId="1" state="hidden" r:id="rId1"/>
    <sheet name="Sheet5" sheetId="2" state="hidden" r:id="rId2"/>
    <sheet name="Sheet6" sheetId="3" state="hidden" r:id="rId3"/>
    <sheet name="на 2019г.  (2)" sheetId="4" r:id="rId4"/>
    <sheet name="на 2019г. " sheetId="5" r:id="rId5"/>
    <sheet name="на 2019г.  (3)" sheetId="6" r:id="rId6"/>
    <sheet name="2018" sheetId="7" state="hidden" r:id="rId7"/>
  </sheets>
  <definedNames/>
  <calcPr fullCalcOnLoad="1"/>
</workbook>
</file>

<file path=xl/sharedStrings.xml><?xml version="1.0" encoding="utf-8"?>
<sst xmlns="http://schemas.openxmlformats.org/spreadsheetml/2006/main" count="136" uniqueCount="76">
  <si>
    <t>Период участия во временной занятости несовершеннолетних граждан в возрасте от 14 до 18 лет в свободное от учебы время - 2 недели (1/2 месяца)</t>
  </si>
  <si>
    <t>Районный коэффициент - 15%</t>
  </si>
  <si>
    <t>Подростки от 14 до 18 лет принимаются на работу на 0,5 ставки</t>
  </si>
  <si>
    <t>22%-отчисления в ПФР, страховая и накопительная части;</t>
  </si>
  <si>
    <t>2,9%-отчисления в ФСС по временной нетрудоспособности и в связи с материнством;</t>
  </si>
  <si>
    <t>5,1%-отчисления в ФФОМС (в ТФОМС-0%);</t>
  </si>
  <si>
    <t>0,2%-отчисления в ФСС по трамватизму.</t>
  </si>
  <si>
    <t>Таким образом:</t>
  </si>
  <si>
    <t>7 800,00х1,15х1,302х0,5х1/2=2 920,0 руб.заработная плата на 1 участника за период участия</t>
  </si>
  <si>
    <t>Отчисления с заработной платы - 30,2%:</t>
  </si>
  <si>
    <t>ст.211</t>
  </si>
  <si>
    <t>ст.213</t>
  </si>
  <si>
    <t>оклад 4 242 руб.</t>
  </si>
  <si>
    <t>1 день компенс.при увольнении</t>
  </si>
  <si>
    <t>норма часов на 1 ставку = 4,8 часа</t>
  </si>
  <si>
    <t>ст.211 - 76 805,0 руб.</t>
  </si>
  <si>
    <t>ст.213 - 23 195,0  руб.</t>
  </si>
  <si>
    <t>2 920,00 х 34= 100 000 руб.</t>
  </si>
  <si>
    <t xml:space="preserve">10 раб.дней </t>
  </si>
  <si>
    <t>20 рабочих дней в месяц</t>
  </si>
  <si>
    <t>Расчет финансового обоснованият на 2019  год</t>
  </si>
  <si>
    <t>40чел.</t>
  </si>
  <si>
    <t>Количество участников - 40 человек</t>
  </si>
  <si>
    <t>руб.</t>
  </si>
  <si>
    <t>Минимальный размер оплаты труда в месяц с 27.08.2018г. -11163 руб.00 коп.</t>
  </si>
  <si>
    <t>11163 /4,8ч * 2 ч = 4651,25 руб. в месяц</t>
  </si>
  <si>
    <t>4651,25 / 20 раб.д.*11отраб.дней = 2558 руб.19коп. на 1 чел.</t>
  </si>
  <si>
    <t>2558,19 *1,302 *40 чел.= 133230,54 руб.</t>
  </si>
  <si>
    <t>на 1 ставку в месяц: (4 242 оклад +129% стим.выпл.)+15% район.коэфф. = 11171,31 руб.</t>
  </si>
  <si>
    <t>Исполнитель Пехова Т.В.</t>
  </si>
  <si>
    <t>Минимальный размер оплаты труда в месяц с 27.08.2018г. -11280 руб.00 коп.</t>
  </si>
  <si>
    <t>11280 /4,8ч * 2 ч = 4700,00 руб. в месяц</t>
  </si>
  <si>
    <t>4700,00 / 20 раб.д.*11отраб.дней = 2585 руб.00коп. на 1 чел.</t>
  </si>
  <si>
    <t>2585 *1,302 *40 чел.= 134626 руб.80 коп.</t>
  </si>
  <si>
    <t>на 1 ставку в месяц: (4 242 оклад +131,23% стим.выпл.)+15% район.коэфф. = 11280руб.01 коп</t>
  </si>
  <si>
    <t>работают 2 часа</t>
  </si>
  <si>
    <t>40  чел.</t>
  </si>
  <si>
    <t>Расчет финансового обоснования</t>
  </si>
  <si>
    <t>Минимальный размер оплаты труда в месяц с 01.01.2018г. - 9 489,0 руб.</t>
  </si>
  <si>
    <t>Количество участников - 28 человек</t>
  </si>
  <si>
    <t>на 1 ставку в месяц: (4 242 оклад + 94,6% стим.выпл.)+15% район.коэфф. = 9 493,17 руб.</t>
  </si>
  <si>
    <t>28чел.</t>
  </si>
  <si>
    <t>9 493,17 /4,8ч * 2 ч = 3 955,49 в месяц</t>
  </si>
  <si>
    <t>3 955,49 / 20 раб.д.*11отраб.дней = 2 176 руб. на 1 чел.</t>
  </si>
  <si>
    <t>2 176 *1,302 *28 чел.= 79 330 руб.</t>
  </si>
  <si>
    <t>60 930 руб.</t>
  </si>
  <si>
    <t>18 400 руб.</t>
  </si>
  <si>
    <t>18419/4,8*2=7674,58</t>
  </si>
  <si>
    <t>10 р/дней</t>
  </si>
  <si>
    <t>19 человек</t>
  </si>
  <si>
    <t>2д/отпуск</t>
  </si>
  <si>
    <t>0,42ставки</t>
  </si>
  <si>
    <t>7674,58/20*11=4221</t>
  </si>
  <si>
    <t>Расчет финансового обоснования на 2019  год</t>
  </si>
  <si>
    <t>Минимальный размер оплаты труда в месяц на 2019 год -11280 руб.00 коп.</t>
  </si>
  <si>
    <t xml:space="preserve">должностной оклад на 1 ставку - 4242 руб. </t>
  </si>
  <si>
    <t>РАСЧЕТ:</t>
  </si>
  <si>
    <t>на 1 ставку в месяц</t>
  </si>
  <si>
    <t xml:space="preserve">доплата до МРОТ </t>
  </si>
  <si>
    <t>11280,00*1,15=12972,00 руб. (с учетом районного коэффициента)</t>
  </si>
  <si>
    <t>ТРУДОВЫЕ БРИГАДЫ</t>
  </si>
  <si>
    <t>20 чел.</t>
  </si>
  <si>
    <t>Количество участников - 20 человек</t>
  </si>
  <si>
    <t>19 рабочих дней в месяц</t>
  </si>
  <si>
    <t>Начисления на выплаты по оплате труда - 30,2%:</t>
  </si>
  <si>
    <t>4 дня компенсация за неиспользованный отпуск при увольнении</t>
  </si>
  <si>
    <t>4242,00*1,04*1,15=5073,43 руб. (с учетом увеличения з/платы на 4% с 01.01.2018 г.)</t>
  </si>
  <si>
    <t>11280*1,15-5073,43=12972-5073,43=7898,57 руб.</t>
  </si>
  <si>
    <t>5073,43+7898,57=12972,00 руб.</t>
  </si>
  <si>
    <t>12972,00/4,8 часа*2 часа=5405,00 руб. при времени работы по 2 часа в день полный месяц</t>
  </si>
  <si>
    <t>3982,63*20 человек=79652,60 руб. - ст. 211</t>
  </si>
  <si>
    <t>79652,60*0,302=24055,09 руб. - ст. 213</t>
  </si>
  <si>
    <t xml:space="preserve">итого: 79652,60+24055,09=103707,69 руб. </t>
  </si>
  <si>
    <t>Исполнитель Лозовик Е. В.</t>
  </si>
  <si>
    <t>Несовершеннолетние в возрасте от 14 до 18 лет принимаются на работу на 2 часа в день</t>
  </si>
  <si>
    <t xml:space="preserve">5405,00/19 раб.дней*14 дней (10 раб.дней + 4 дня компенсации за неиспользованный отпуск при увольнении) =3982,63 руб.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</si>
</sst>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#,##0.0"/>
    <numFmt numFmtId="183" formatCode="0000000000"/>
    <numFmt numFmtId="184" formatCode="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7">
      <selection activeCell="B43" sqref="B43"/>
    </sheetView>
  </sheetViews>
  <sheetFormatPr defaultColWidth="9.140625" defaultRowHeight="12.75"/>
  <cols>
    <col min="1" max="1" width="12.57421875" style="0" customWidth="1"/>
    <col min="3" max="3" width="11.7109375" style="0" customWidth="1"/>
    <col min="4" max="4" width="24.8515625" style="0" customWidth="1"/>
    <col min="6" max="6" width="12.28125" style="0" bestFit="1" customWidth="1"/>
  </cols>
  <sheetData>
    <row r="1" spans="1:15" ht="18.75">
      <c r="A1" s="1" t="s">
        <v>20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6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2"/>
      <c r="K5" s="2"/>
      <c r="L5" s="2"/>
      <c r="M5" s="2"/>
      <c r="N5" s="2"/>
      <c r="O5" s="2"/>
    </row>
    <row r="6" spans="1:15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.7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.75">
      <c r="A15" s="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.75">
      <c r="A16" s="2" t="s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.75">
      <c r="A17" s="2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.75">
      <c r="A18" s="2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>
      <c r="A21" s="1" t="s">
        <v>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hidden="1">
      <c r="A23" s="1" t="s">
        <v>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.75" hidden="1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.75" hidden="1">
      <c r="A25" s="1" t="s">
        <v>17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.75" hidden="1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.75" hidden="1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hidden="1">
      <c r="A28" s="1" t="s">
        <v>15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.75" hidden="1">
      <c r="A29" s="1" t="s">
        <v>16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.75" hidden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.75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.75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.75" hidden="1">
      <c r="A33" s="3"/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.7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.75" hidden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6.5" customHeight="1">
      <c r="A37" s="2"/>
      <c r="B37" s="2" t="s">
        <v>19</v>
      </c>
      <c r="C37" s="2"/>
      <c r="D37" s="2"/>
      <c r="E37" s="2" t="s">
        <v>34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.75">
      <c r="A38" s="2"/>
      <c r="B38" s="2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.75">
      <c r="A39" s="2"/>
      <c r="B39" s="6" t="s">
        <v>18</v>
      </c>
      <c r="C39" s="2"/>
      <c r="D39" s="2"/>
      <c r="E39" s="2" t="s">
        <v>31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.75">
      <c r="A40" s="2"/>
      <c r="B40" s="6" t="s">
        <v>13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.75">
      <c r="A41" s="2"/>
      <c r="B41" s="2" t="s">
        <v>12</v>
      </c>
      <c r="C41" s="2"/>
      <c r="D41" s="2"/>
      <c r="E41" s="2" t="s">
        <v>32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.75">
      <c r="A42" s="2"/>
      <c r="B42" s="2" t="s">
        <v>14</v>
      </c>
      <c r="C42" s="2"/>
      <c r="D42" s="2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.75">
      <c r="A43" s="7"/>
      <c r="B43" s="11" t="s">
        <v>35</v>
      </c>
      <c r="C43" s="7"/>
      <c r="D43" s="2"/>
      <c r="E43" s="2" t="s">
        <v>33</v>
      </c>
      <c r="F43" s="2"/>
      <c r="G43" s="2"/>
      <c r="H43" s="2"/>
      <c r="I43" s="2"/>
      <c r="J43" s="2"/>
      <c r="K43" s="2"/>
      <c r="L43" s="2"/>
      <c r="M43" s="8"/>
      <c r="N43" s="2"/>
      <c r="O43" s="2"/>
    </row>
    <row r="44" spans="1:15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.75">
      <c r="A46" s="2"/>
      <c r="B46" s="2"/>
      <c r="C46" s="2"/>
      <c r="D46" s="2"/>
      <c r="E46" s="2" t="s">
        <v>10</v>
      </c>
      <c r="F46" s="9">
        <v>103400</v>
      </c>
      <c r="G46" s="2" t="s">
        <v>23</v>
      </c>
      <c r="H46" s="2"/>
      <c r="I46" s="2"/>
      <c r="J46" s="2"/>
      <c r="K46" s="2"/>
      <c r="L46" s="2"/>
      <c r="M46" s="2"/>
      <c r="N46" s="2"/>
      <c r="O46" s="2"/>
    </row>
    <row r="47" spans="1:15" ht="18.75">
      <c r="A47" s="2"/>
      <c r="B47" s="2"/>
      <c r="C47" s="2"/>
      <c r="D47" s="2"/>
      <c r="E47" s="2" t="s">
        <v>11</v>
      </c>
      <c r="F47" s="9">
        <v>31226.8</v>
      </c>
      <c r="G47" s="2" t="s">
        <v>23</v>
      </c>
      <c r="H47" s="2"/>
      <c r="I47" s="2"/>
      <c r="J47" s="2"/>
      <c r="K47" s="2"/>
      <c r="L47" s="2"/>
      <c r="M47" s="2"/>
      <c r="N47" s="2"/>
      <c r="O47" s="2"/>
    </row>
    <row r="48" spans="1:15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.75">
      <c r="A50" s="5"/>
      <c r="B50" s="2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2" ht="12.75">
      <c r="A52" s="10" t="s">
        <v>29</v>
      </c>
    </row>
  </sheetData>
  <sheetProtection/>
  <mergeCells count="1">
    <mergeCell ref="A5:I5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8.140625" style="0" customWidth="1"/>
    <col min="3" max="3" width="11.7109375" style="0" customWidth="1"/>
    <col min="4" max="4" width="24.8515625" style="0" customWidth="1"/>
    <col min="6" max="6" width="12.28125" style="0" bestFit="1" customWidth="1"/>
  </cols>
  <sheetData>
    <row r="1" spans="1:15" ht="16.5" customHeight="1">
      <c r="A1" s="1" t="s">
        <v>20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6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2"/>
      <c r="K5" s="2"/>
      <c r="L5" s="2"/>
      <c r="M5" s="2"/>
      <c r="N5" s="2"/>
      <c r="O5" s="2"/>
    </row>
    <row r="6" spans="1:15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.7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.75">
      <c r="A15" s="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.75">
      <c r="A16" s="2" t="s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.75">
      <c r="A17" s="2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.75">
      <c r="A18" s="2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>
      <c r="A21" s="1" t="s">
        <v>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hidden="1">
      <c r="A23" s="1" t="s">
        <v>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.75" hidden="1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.75" hidden="1">
      <c r="A25" s="1" t="s">
        <v>17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.75" hidden="1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.75" hidden="1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hidden="1">
      <c r="A28" s="1" t="s">
        <v>15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.75" hidden="1">
      <c r="A29" s="1" t="s">
        <v>16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.75" hidden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.75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.75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.75" hidden="1">
      <c r="A33" s="3"/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.7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6.5" customHeight="1">
      <c r="A36" s="2"/>
      <c r="B36" s="2" t="s">
        <v>19</v>
      </c>
      <c r="C36" s="2"/>
      <c r="D36" s="2"/>
      <c r="E36" s="2" t="s">
        <v>28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.75">
      <c r="A37" s="2"/>
      <c r="B37" s="2" t="s">
        <v>21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.75">
      <c r="A38" s="2"/>
      <c r="B38" s="6" t="s">
        <v>18</v>
      </c>
      <c r="C38" s="2"/>
      <c r="D38" s="2"/>
      <c r="E38" s="2" t="s">
        <v>25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.75">
      <c r="A39" s="2"/>
      <c r="B39" s="6" t="s">
        <v>13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.75">
      <c r="A40" s="2"/>
      <c r="B40" s="2" t="s">
        <v>12</v>
      </c>
      <c r="C40" s="2"/>
      <c r="D40" s="2"/>
      <c r="E40" s="2" t="s">
        <v>26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.75">
      <c r="A41" s="2"/>
      <c r="B41" s="2" t="s">
        <v>14</v>
      </c>
      <c r="C41" s="2"/>
      <c r="D41" s="2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.75">
      <c r="A42" s="7"/>
      <c r="B42" s="7"/>
      <c r="C42" s="7"/>
      <c r="D42" s="2"/>
      <c r="E42" s="2" t="s">
        <v>27</v>
      </c>
      <c r="F42" s="2"/>
      <c r="G42" s="2"/>
      <c r="H42" s="2"/>
      <c r="I42" s="2"/>
      <c r="J42" s="2"/>
      <c r="K42" s="2"/>
      <c r="L42" s="2"/>
      <c r="M42" s="8"/>
      <c r="N42" s="2"/>
      <c r="O42" s="2"/>
    </row>
    <row r="43" spans="1:15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.75">
      <c r="A45" s="2"/>
      <c r="B45" s="2"/>
      <c r="C45" s="2"/>
      <c r="D45" s="2"/>
      <c r="E45" s="2" t="s">
        <v>10</v>
      </c>
      <c r="F45" s="9">
        <v>102327.6</v>
      </c>
      <c r="G45" s="2" t="s">
        <v>23</v>
      </c>
      <c r="H45" s="2"/>
      <c r="I45" s="2"/>
      <c r="J45" s="2"/>
      <c r="K45" s="2"/>
      <c r="L45" s="2"/>
      <c r="M45" s="2"/>
      <c r="N45" s="2"/>
      <c r="O45" s="2"/>
    </row>
    <row r="46" spans="1:15" ht="18.75">
      <c r="A46" s="2"/>
      <c r="B46" s="2"/>
      <c r="C46" s="2"/>
      <c r="D46" s="2"/>
      <c r="E46" s="2" t="s">
        <v>11</v>
      </c>
      <c r="F46" s="9">
        <v>30902.94</v>
      </c>
      <c r="G46" s="2" t="s">
        <v>23</v>
      </c>
      <c r="H46" s="2"/>
      <c r="I46" s="2"/>
      <c r="J46" s="2"/>
      <c r="K46" s="2"/>
      <c r="L46" s="2"/>
      <c r="M46" s="2"/>
      <c r="N46" s="2"/>
      <c r="O46" s="2"/>
    </row>
    <row r="47" spans="1:15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.75">
      <c r="A49" s="5"/>
      <c r="B49" s="2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1" ht="12.75">
      <c r="A51" s="10" t="s">
        <v>29</v>
      </c>
    </row>
  </sheetData>
  <sheetProtection/>
  <mergeCells count="1">
    <mergeCell ref="A5:I5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3">
      <selection activeCell="G16" sqref="G16"/>
    </sheetView>
  </sheetViews>
  <sheetFormatPr defaultColWidth="9.140625" defaultRowHeight="12.75"/>
  <cols>
    <col min="1" max="1" width="12.57421875" style="0" customWidth="1"/>
    <col min="3" max="3" width="11.7109375" style="0" customWidth="1"/>
    <col min="4" max="4" width="19.8515625" style="0" customWidth="1"/>
    <col min="6" max="6" width="12.28125" style="0" bestFit="1" customWidth="1"/>
    <col min="12" max="12" width="25.421875" style="0" customWidth="1"/>
    <col min="13" max="13" width="13.8515625" style="0" customWidth="1"/>
  </cols>
  <sheetData>
    <row r="1" spans="1:13" ht="21.75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5" ht="12.75">
      <c r="A2" s="12"/>
      <c r="B2" s="12"/>
      <c r="C2" s="12"/>
      <c r="D2" s="12"/>
      <c r="E2" s="12"/>
    </row>
    <row r="3" spans="1:15" ht="18.7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</row>
    <row r="4" spans="1:15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>
      <c r="A5" s="2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>
      <c r="A6" s="2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" customHeight="1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3"/>
      <c r="N8" s="2"/>
      <c r="O8" s="2"/>
    </row>
    <row r="9" spans="1:15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.75">
      <c r="A12" s="2" t="s">
        <v>74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.75">
      <c r="A14" s="2" t="s">
        <v>62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.75">
      <c r="A16" s="2" t="s">
        <v>64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.75">
      <c r="A18" s="2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>
      <c r="A19" s="2" t="s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.75">
      <c r="A20" s="2" t="s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>
      <c r="A21" s="2" t="s">
        <v>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>
      <c r="A23" s="2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.75">
      <c r="A25" s="1" t="s">
        <v>56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.75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.75" hidden="1">
      <c r="A27" s="1" t="s">
        <v>8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hidden="1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.75" hidden="1">
      <c r="A29" s="1" t="s">
        <v>17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.75" hidden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.75" hidden="1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.75" hidden="1">
      <c r="A32" s="1" t="s">
        <v>15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.75" hidden="1">
      <c r="A33" s="1" t="s">
        <v>16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.75" hidden="1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.7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.7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.75" hidden="1">
      <c r="A37" s="3"/>
      <c r="B37" s="4"/>
      <c r="C37" s="4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.7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.7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.75" hidden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38.25" customHeight="1">
      <c r="A41" s="2" t="s">
        <v>63</v>
      </c>
      <c r="C41" s="2"/>
      <c r="D41" s="2"/>
      <c r="E41" s="17" t="s">
        <v>66</v>
      </c>
      <c r="F41" s="17"/>
      <c r="G41" s="17"/>
      <c r="H41" s="17"/>
      <c r="I41" s="17"/>
      <c r="J41" s="17"/>
      <c r="K41" s="17"/>
      <c r="L41" s="17"/>
      <c r="M41" s="2"/>
      <c r="N41" s="2"/>
      <c r="O41" s="2"/>
    </row>
    <row r="42" spans="1:15" ht="18.75">
      <c r="A42" s="2" t="s">
        <v>61</v>
      </c>
      <c r="C42" s="2"/>
      <c r="D42" s="2"/>
      <c r="E42" s="2" t="s">
        <v>58</v>
      </c>
      <c r="F42" s="2"/>
      <c r="G42" s="2" t="s">
        <v>67</v>
      </c>
      <c r="H42" s="2"/>
      <c r="I42" s="2"/>
      <c r="J42" s="2"/>
      <c r="K42" s="2"/>
      <c r="L42" s="2"/>
      <c r="M42" s="2"/>
      <c r="N42" s="2"/>
      <c r="O42" s="2"/>
    </row>
    <row r="43" spans="1:15" ht="18.75">
      <c r="A43" s="6" t="s">
        <v>18</v>
      </c>
      <c r="C43" s="2"/>
      <c r="D43" s="2"/>
      <c r="E43" s="2" t="s">
        <v>68</v>
      </c>
      <c r="F43" s="2"/>
      <c r="G43" s="2"/>
      <c r="H43" s="2"/>
      <c r="I43" s="2" t="s">
        <v>57</v>
      </c>
      <c r="J43" s="2"/>
      <c r="K43" s="2"/>
      <c r="L43" s="2"/>
      <c r="M43" s="2"/>
      <c r="N43" s="2"/>
      <c r="O43" s="2"/>
    </row>
    <row r="44" spans="1:15" ht="35.25" customHeight="1">
      <c r="A44" s="17" t="s">
        <v>65</v>
      </c>
      <c r="B44" s="17"/>
      <c r="C44" s="17"/>
      <c r="D44" s="17"/>
      <c r="E44" s="17" t="s">
        <v>69</v>
      </c>
      <c r="F44" s="17"/>
      <c r="G44" s="17"/>
      <c r="H44" s="17"/>
      <c r="I44" s="17"/>
      <c r="J44" s="17"/>
      <c r="K44" s="17"/>
      <c r="L44" s="17"/>
      <c r="M44" s="2"/>
      <c r="N44" s="2"/>
      <c r="O44" s="2"/>
    </row>
    <row r="45" spans="1:15" ht="40.5" customHeight="1">
      <c r="A45" s="2" t="s">
        <v>12</v>
      </c>
      <c r="C45" s="2"/>
      <c r="D45" s="2"/>
      <c r="E45" s="17" t="s">
        <v>75</v>
      </c>
      <c r="F45" s="17"/>
      <c r="G45" s="17"/>
      <c r="H45" s="17"/>
      <c r="I45" s="17"/>
      <c r="J45" s="17"/>
      <c r="K45" s="17"/>
      <c r="L45" s="17"/>
      <c r="M45" s="2"/>
      <c r="N45" s="2"/>
      <c r="O45" s="2"/>
    </row>
    <row r="46" spans="1:15" ht="18.75">
      <c r="A46" s="2" t="s">
        <v>14</v>
      </c>
      <c r="C46" s="2"/>
      <c r="D46" s="2"/>
      <c r="E46" s="15" t="s">
        <v>70</v>
      </c>
      <c r="F46" s="16"/>
      <c r="G46" s="16"/>
      <c r="H46" s="16"/>
      <c r="I46" s="16"/>
      <c r="J46" s="16"/>
      <c r="K46" s="2"/>
      <c r="L46" s="2"/>
      <c r="M46" s="2"/>
      <c r="N46" s="2"/>
      <c r="O46" s="2"/>
    </row>
    <row r="47" spans="1:15" ht="18.75">
      <c r="A47" s="11" t="s">
        <v>35</v>
      </c>
      <c r="C47" s="7"/>
      <c r="D47" s="2"/>
      <c r="E47" s="15" t="s">
        <v>71</v>
      </c>
      <c r="F47" s="15"/>
      <c r="G47" s="15"/>
      <c r="H47" s="15"/>
      <c r="I47" s="15"/>
      <c r="J47" s="16"/>
      <c r="K47" s="2"/>
      <c r="L47" s="2"/>
      <c r="M47" s="8"/>
      <c r="N47" s="2"/>
      <c r="O47" s="2"/>
    </row>
    <row r="48" spans="1:15" ht="18.75">
      <c r="A48" s="2"/>
      <c r="B48" s="2"/>
      <c r="C48" s="2"/>
      <c r="D48" s="2"/>
      <c r="E48" s="15" t="s">
        <v>72</v>
      </c>
      <c r="F48" s="15"/>
      <c r="G48" s="15"/>
      <c r="H48" s="15"/>
      <c r="I48" s="15"/>
      <c r="J48" s="16"/>
      <c r="K48" s="2"/>
      <c r="L48" s="2"/>
      <c r="M48" s="2"/>
      <c r="N48" s="2"/>
      <c r="O48" s="2"/>
    </row>
    <row r="49" spans="1:15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.75">
      <c r="A50" s="2"/>
      <c r="B50" s="2"/>
      <c r="C50" s="2"/>
      <c r="D50" s="2"/>
      <c r="E50" s="2"/>
      <c r="F50" s="9"/>
      <c r="G50" s="2"/>
      <c r="H50" s="2"/>
      <c r="I50" s="2"/>
      <c r="J50" s="2"/>
      <c r="K50" s="2"/>
      <c r="L50" s="2"/>
      <c r="M50" s="2"/>
      <c r="N50" s="2"/>
      <c r="O50" s="2"/>
    </row>
    <row r="51" spans="1:15" ht="18.75">
      <c r="A51" s="14" t="s">
        <v>73</v>
      </c>
      <c r="B51" s="14"/>
      <c r="C51" s="14"/>
      <c r="D51" s="2"/>
      <c r="E51" s="2"/>
      <c r="F51" s="9"/>
      <c r="G51" s="2"/>
      <c r="H51" s="2"/>
      <c r="I51" s="2"/>
      <c r="J51" s="2"/>
      <c r="K51" s="2"/>
      <c r="L51" s="2"/>
      <c r="M51" s="2"/>
      <c r="N51" s="2"/>
      <c r="O51" s="2"/>
    </row>
    <row r="52" spans="1:15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.75">
      <c r="A54" s="5"/>
      <c r="B54" s="2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sheetProtection/>
  <mergeCells count="7">
    <mergeCell ref="E45:L45"/>
    <mergeCell ref="A1:M1"/>
    <mergeCell ref="A3:M3"/>
    <mergeCell ref="A8:L8"/>
    <mergeCell ref="A44:D44"/>
    <mergeCell ref="E41:L41"/>
    <mergeCell ref="E44:L44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7">
      <selection activeCell="E37" sqref="E37"/>
    </sheetView>
  </sheetViews>
  <sheetFormatPr defaultColWidth="9.140625" defaultRowHeight="12.75"/>
  <cols>
    <col min="1" max="1" width="12.57421875" style="0" customWidth="1"/>
    <col min="3" max="3" width="11.7109375" style="0" customWidth="1"/>
    <col min="4" max="4" width="24.8515625" style="0" customWidth="1"/>
  </cols>
  <sheetData>
    <row r="1" spans="1:15" ht="18.75">
      <c r="A1" s="1" t="s">
        <v>37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2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6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2"/>
      <c r="K5" s="2"/>
      <c r="L5" s="2"/>
      <c r="M5" s="2"/>
      <c r="N5" s="2"/>
      <c r="O5" s="2"/>
    </row>
    <row r="6" spans="1:15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.75">
      <c r="A11" s="2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8.7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.75">
      <c r="A15" s="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.75">
      <c r="A16" s="2" t="s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.75">
      <c r="A17" s="2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.75">
      <c r="A18" s="2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>
      <c r="A21" s="1" t="s">
        <v>7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hidden="1">
      <c r="A23" s="1" t="s">
        <v>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.75" hidden="1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.75" hidden="1">
      <c r="A25" s="1" t="s">
        <v>17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.75" hidden="1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.75" hidden="1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hidden="1">
      <c r="A28" s="1" t="s">
        <v>15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.75" hidden="1">
      <c r="A29" s="1" t="s">
        <v>16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.75" hidden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.75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.75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.75" hidden="1">
      <c r="A33" s="3"/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.7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.7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.75" hidden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6.5" customHeight="1">
      <c r="A37" s="2"/>
      <c r="B37" s="2" t="s">
        <v>19</v>
      </c>
      <c r="C37" s="2"/>
      <c r="D37" s="2"/>
      <c r="E37" s="2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.75">
      <c r="A38" s="2"/>
      <c r="B38" s="2" t="s">
        <v>41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.75">
      <c r="A39" s="2"/>
      <c r="B39" s="6" t="s">
        <v>18</v>
      </c>
      <c r="C39" s="2"/>
      <c r="D39" s="2"/>
      <c r="E39" s="2" t="s">
        <v>42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.75">
      <c r="A40" s="2"/>
      <c r="B40" s="6" t="s">
        <v>13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.75">
      <c r="A41" s="2"/>
      <c r="B41" s="2" t="s">
        <v>12</v>
      </c>
      <c r="C41" s="2"/>
      <c r="D41" s="2"/>
      <c r="E41" s="2" t="s">
        <v>43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.75">
      <c r="A42" s="2"/>
      <c r="B42" s="2" t="s">
        <v>14</v>
      </c>
      <c r="C42" s="2"/>
      <c r="D42" s="2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.75">
      <c r="A43" s="7"/>
      <c r="B43" s="7"/>
      <c r="C43" s="7"/>
      <c r="D43" s="2"/>
      <c r="E43" s="2" t="s">
        <v>44</v>
      </c>
      <c r="F43" s="2"/>
      <c r="G43" s="2"/>
      <c r="H43" s="2"/>
      <c r="I43" s="2"/>
      <c r="J43" s="2"/>
      <c r="K43" s="2"/>
      <c r="L43" s="2"/>
      <c r="M43" s="8"/>
      <c r="N43" s="2"/>
      <c r="O43" s="2"/>
    </row>
    <row r="44" spans="1:15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.75">
      <c r="A46" s="2"/>
      <c r="B46" s="2"/>
      <c r="C46" s="2"/>
      <c r="D46" s="2"/>
      <c r="E46" s="2" t="s">
        <v>10</v>
      </c>
      <c r="F46" s="2" t="s">
        <v>45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ht="18.75">
      <c r="A47" s="2"/>
      <c r="B47" s="2"/>
      <c r="C47" s="2"/>
      <c r="D47" s="2"/>
      <c r="E47" s="2" t="s">
        <v>11</v>
      </c>
      <c r="F47" s="2" t="s">
        <v>46</v>
      </c>
      <c r="G47" s="2"/>
      <c r="H47" s="2"/>
      <c r="I47" s="2"/>
      <c r="J47" s="2"/>
      <c r="K47" s="2"/>
      <c r="L47" s="2"/>
      <c r="M47" s="2"/>
      <c r="N47" s="2"/>
      <c r="O47" s="2"/>
    </row>
    <row r="48" spans="1:15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.75">
      <c r="A50" s="5"/>
      <c r="B50" s="2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.75">
      <c r="A51" s="2"/>
      <c r="B51" s="2"/>
      <c r="C51" s="2"/>
      <c r="D51" s="2"/>
      <c r="E51" s="2" t="s">
        <v>47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.75">
      <c r="A52" s="2"/>
      <c r="B52" s="2">
        <v>12</v>
      </c>
      <c r="C52" s="2"/>
      <c r="D52" s="2">
        <f>11163*1.15</f>
        <v>12837.449999999999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4" ht="12.75">
      <c r="B53" s="10" t="s">
        <v>48</v>
      </c>
      <c r="C53" s="10" t="s">
        <v>49</v>
      </c>
      <c r="D53">
        <f>12837.45*0.42/20*12*19</f>
        <v>61465.710600000006</v>
      </c>
    </row>
    <row r="54" spans="2:5" ht="12.75">
      <c r="B54" s="10" t="s">
        <v>50</v>
      </c>
      <c r="C54" s="10" t="s">
        <v>51</v>
      </c>
      <c r="D54">
        <v>60930</v>
      </c>
      <c r="E54" s="10" t="s">
        <v>52</v>
      </c>
    </row>
    <row r="55" ht="12.75">
      <c r="D55">
        <f>D53-D54</f>
        <v>535.7106000000058</v>
      </c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Лозовик</cp:lastModifiedBy>
  <cp:lastPrinted>2018-10-03T09:19:06Z</cp:lastPrinted>
  <dcterms:modified xsi:type="dcterms:W3CDTF">2018-10-03T09:20:38Z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