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Приложение 4" sheetId="1" r:id="rId1"/>
    <sheet name="таблица 6" sheetId="2" state="hidden" r:id="rId2"/>
    <sheet name="таблица 5" sheetId="3" state="hidden" r:id="rId3"/>
  </sheets>
  <definedNames>
    <definedName name="_xlnm.Print_Area" localSheetId="0">'Приложение 4'!$A$1:$L$28</definedName>
    <definedName name="_xlnm.Print_Area" localSheetId="2">'таблица 5'!$A$1:$L$52</definedName>
    <definedName name="_xlnm.Print_Area" localSheetId="1">'таблица 6'!$A$1:$K$28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9" i="3" l="1"/>
  <c r="G49" i="3"/>
  <c r="J48" i="3"/>
  <c r="G48" i="3"/>
  <c r="F48" i="3"/>
  <c r="G46" i="3"/>
  <c r="G45" i="3" s="1"/>
  <c r="F45" i="3"/>
  <c r="G42" i="3"/>
  <c r="G41" i="3"/>
  <c r="F20" i="1" s="1"/>
  <c r="L39" i="3"/>
  <c r="K39" i="3"/>
  <c r="J39" i="3"/>
  <c r="I39" i="3"/>
  <c r="H39" i="3"/>
  <c r="L37" i="3"/>
  <c r="L36" i="3" s="1"/>
  <c r="K37" i="3"/>
  <c r="J37" i="3"/>
  <c r="J36" i="3" s="1"/>
  <c r="I37" i="3"/>
  <c r="H37" i="3"/>
  <c r="H36" i="3" s="1"/>
  <c r="G19" i="2" s="1"/>
  <c r="K36" i="3"/>
  <c r="I36" i="3"/>
  <c r="H33" i="3"/>
  <c r="G33" i="3"/>
  <c r="H30" i="3"/>
  <c r="G30" i="3"/>
  <c r="H29" i="3"/>
  <c r="G20" i="2" s="1"/>
  <c r="G13" i="2" s="1"/>
  <c r="G29" i="3"/>
  <c r="L27" i="3"/>
  <c r="K27" i="3"/>
  <c r="J27" i="3"/>
  <c r="I27" i="3"/>
  <c r="H27" i="3"/>
  <c r="G27" i="3"/>
  <c r="F27" i="3"/>
  <c r="L24" i="3"/>
  <c r="K24" i="3"/>
  <c r="J24" i="3"/>
  <c r="I24" i="3"/>
  <c r="H24" i="3"/>
  <c r="G24" i="3"/>
  <c r="F24" i="3"/>
  <c r="L21" i="3"/>
  <c r="K21" i="3"/>
  <c r="J21" i="3"/>
  <c r="I21" i="3"/>
  <c r="H21" i="3"/>
  <c r="G21" i="3"/>
  <c r="F21" i="3"/>
  <c r="L19" i="3"/>
  <c r="K19" i="3"/>
  <c r="J19" i="3"/>
  <c r="I19" i="3"/>
  <c r="H19" i="3"/>
  <c r="G19" i="3"/>
  <c r="F19" i="2" s="1"/>
  <c r="F19" i="3"/>
  <c r="L17" i="3"/>
  <c r="L16" i="3" s="1"/>
  <c r="K17" i="3"/>
  <c r="J17" i="3"/>
  <c r="J16" i="3" s="1"/>
  <c r="I17" i="3"/>
  <c r="H17" i="3"/>
  <c r="G17" i="3"/>
  <c r="F17" i="3"/>
  <c r="K16" i="3"/>
  <c r="J19" i="2" s="1"/>
  <c r="I16" i="3"/>
  <c r="H19" i="2" s="1"/>
  <c r="K13" i="3"/>
  <c r="I13" i="3"/>
  <c r="E20" i="2"/>
  <c r="E19" i="2"/>
  <c r="E18" i="2" s="1"/>
  <c r="E11" i="2" s="1"/>
  <c r="K17" i="2"/>
  <c r="J17" i="2"/>
  <c r="I17" i="2"/>
  <c r="H17" i="2"/>
  <c r="F17" i="2"/>
  <c r="E17" i="2"/>
  <c r="K16" i="2"/>
  <c r="J16" i="2"/>
  <c r="I16" i="2"/>
  <c r="H16" i="2"/>
  <c r="F16" i="2"/>
  <c r="E16" i="2"/>
  <c r="K15" i="2"/>
  <c r="J15" i="2"/>
  <c r="I15" i="2"/>
  <c r="H15" i="2"/>
  <c r="F15" i="2"/>
  <c r="E15" i="2"/>
  <c r="K14" i="2"/>
  <c r="J14" i="2"/>
  <c r="I14" i="2"/>
  <c r="H14" i="2"/>
  <c r="F14" i="2"/>
  <c r="E14" i="2"/>
  <c r="K13" i="2"/>
  <c r="J13" i="2"/>
  <c r="I13" i="2"/>
  <c r="H13" i="2"/>
  <c r="E12" i="2"/>
  <c r="G20" i="1"/>
  <c r="G13" i="1" s="1"/>
  <c r="E20" i="1"/>
  <c r="E18" i="1" s="1"/>
  <c r="E11" i="1" s="1"/>
  <c r="H19" i="1"/>
  <c r="F19" i="1"/>
  <c r="E19" i="1"/>
  <c r="I19" i="1"/>
  <c r="H18" i="1"/>
  <c r="L17" i="1"/>
  <c r="K17" i="1"/>
  <c r="J17" i="1"/>
  <c r="I17" i="1"/>
  <c r="H17" i="1"/>
  <c r="F17" i="1"/>
  <c r="E17" i="1"/>
  <c r="L16" i="1"/>
  <c r="K16" i="1"/>
  <c r="J16" i="1"/>
  <c r="I16" i="1"/>
  <c r="H16" i="1"/>
  <c r="F16" i="1"/>
  <c r="E16" i="1"/>
  <c r="L15" i="1"/>
  <c r="K15" i="1"/>
  <c r="J15" i="1"/>
  <c r="I15" i="1"/>
  <c r="H15" i="1"/>
  <c r="F15" i="1"/>
  <c r="E15" i="1"/>
  <c r="L14" i="1"/>
  <c r="K14" i="1"/>
  <c r="J14" i="1"/>
  <c r="I14" i="1"/>
  <c r="H14" i="1"/>
  <c r="F14" i="1"/>
  <c r="E14" i="1"/>
  <c r="L13" i="1"/>
  <c r="K13" i="1"/>
  <c r="J13" i="1"/>
  <c r="I13" i="1"/>
  <c r="H13" i="1"/>
  <c r="H12" i="1"/>
  <c r="F12" i="1"/>
  <c r="E12" i="1"/>
  <c r="H11" i="1"/>
  <c r="J12" i="2" l="1"/>
  <c r="J11" i="2" s="1"/>
  <c r="J18" i="2"/>
  <c r="G18" i="2"/>
  <c r="G12" i="2"/>
  <c r="G11" i="2" s="1"/>
  <c r="F18" i="1"/>
  <c r="F13" i="1"/>
  <c r="F11" i="1" s="1"/>
  <c r="H12" i="2"/>
  <c r="H11" i="2" s="1"/>
  <c r="H18" i="2"/>
  <c r="H16" i="3"/>
  <c r="H13" i="3" s="1"/>
  <c r="J13" i="3"/>
  <c r="I19" i="2"/>
  <c r="L13" i="3"/>
  <c r="K19" i="2"/>
  <c r="F12" i="2"/>
  <c r="G16" i="3"/>
  <c r="G13" i="3" s="1"/>
  <c r="F20" i="2"/>
  <c r="F13" i="2" s="1"/>
  <c r="G19" i="1"/>
  <c r="F18" i="2" l="1"/>
  <c r="K18" i="2"/>
  <c r="K12" i="2"/>
  <c r="K11" i="2" s="1"/>
  <c r="I18" i="2"/>
  <c r="I12" i="2"/>
  <c r="I11" i="2" s="1"/>
  <c r="G18" i="1"/>
  <c r="G12" i="1"/>
  <c r="G11" i="1" s="1"/>
  <c r="F11" i="2"/>
</calcChain>
</file>

<file path=xl/sharedStrings.xml><?xml version="1.0" encoding="utf-8"?>
<sst xmlns="http://schemas.openxmlformats.org/spreadsheetml/2006/main" count="253" uniqueCount="79">
  <si>
    <t>Приложение 4</t>
  </si>
  <si>
    <t>Финансовое обеспечение и прогнозная (справочная) оценка расходов бюджетов поселений, средств юридических лиц и других источников на реализацию муниципальной программы</t>
  </si>
  <si>
    <t>Муниципальная программа «Энергосбережение и  повышение энергетической эффективности в Кондопожском муниципальном районе»</t>
  </si>
  <si>
    <t xml:space="preserve"> (наименование муниципальной программы)</t>
  </si>
  <si>
    <t xml:space="preserve">Наименование муниципальной программы, подпрограммы </t>
  </si>
  <si>
    <t>Источники финансового обеспечения</t>
  </si>
  <si>
    <t>Оценка расходов (тыс.руб.), годы</t>
  </si>
  <si>
    <t>1 год реализации программы (2018 год)</t>
  </si>
  <si>
    <r>
      <rPr>
        <sz val="9"/>
        <color rgb="FF000000"/>
        <rFont val="Times New Roman"/>
        <family val="1"/>
        <charset val="204"/>
      </rPr>
      <t xml:space="preserve">1 год реализации программы </t>
    </r>
    <r>
      <rPr>
        <b/>
        <sz val="9"/>
        <color rgb="FF000000"/>
        <rFont val="Times New Roman"/>
        <family val="1"/>
        <charset val="204"/>
      </rPr>
      <t>(2019 год)</t>
    </r>
  </si>
  <si>
    <r>
      <rPr>
        <sz val="9"/>
        <color rgb="FF000000"/>
        <rFont val="Times New Roman"/>
        <family val="1"/>
        <charset val="204"/>
      </rPr>
      <t xml:space="preserve">2 год реализации программы </t>
    </r>
    <r>
      <rPr>
        <b/>
        <sz val="9"/>
        <color rgb="FF000000"/>
        <rFont val="Times New Roman"/>
        <family val="1"/>
        <charset val="204"/>
      </rPr>
      <t>(2020 год)</t>
    </r>
  </si>
  <si>
    <r>
      <rPr>
        <sz val="9"/>
        <color rgb="FF000000"/>
        <rFont val="Times New Roman"/>
        <family val="1"/>
        <charset val="204"/>
      </rPr>
      <t xml:space="preserve">3 год реализации программы </t>
    </r>
    <r>
      <rPr>
        <b/>
        <sz val="9"/>
        <color rgb="FF000000"/>
        <rFont val="Times New Roman"/>
        <family val="1"/>
        <charset val="204"/>
      </rPr>
      <t>(2021 год)</t>
    </r>
  </si>
  <si>
    <r>
      <rPr>
        <sz val="9"/>
        <color rgb="FF000000"/>
        <rFont val="Times New Roman"/>
        <family val="1"/>
        <charset val="204"/>
      </rPr>
      <t xml:space="preserve">1 год реализации программы  </t>
    </r>
    <r>
      <rPr>
        <b/>
        <sz val="9"/>
        <color rgb="FF000000"/>
        <rFont val="Times New Roman"/>
        <family val="1"/>
        <charset val="204"/>
      </rPr>
      <t>(2023 год)</t>
    </r>
  </si>
  <si>
    <r>
      <rPr>
        <sz val="9"/>
        <color rgb="FF000000"/>
        <rFont val="Times New Roman"/>
        <family val="1"/>
        <charset val="204"/>
      </rPr>
      <t xml:space="preserve">2 год реализации программы  </t>
    </r>
    <r>
      <rPr>
        <b/>
        <sz val="9"/>
        <color rgb="FF000000"/>
        <rFont val="Times New Roman"/>
        <family val="1"/>
        <charset val="204"/>
      </rPr>
      <t>(2024 год)</t>
    </r>
  </si>
  <si>
    <r>
      <rPr>
        <sz val="9"/>
        <color rgb="FF000000"/>
        <rFont val="Times New Roman"/>
        <family val="1"/>
        <charset val="204"/>
      </rPr>
      <t xml:space="preserve">3 год реализации программы </t>
    </r>
    <r>
      <rPr>
        <b/>
        <sz val="9"/>
        <color rgb="FF000000"/>
        <rFont val="Times New Roman"/>
        <family val="1"/>
        <charset val="204"/>
      </rPr>
      <t>(2025 год)</t>
    </r>
  </si>
  <si>
    <r>
      <rPr>
        <sz val="9"/>
        <color rgb="FF000000"/>
        <rFont val="Times New Roman"/>
        <family val="1"/>
        <charset val="204"/>
      </rPr>
      <t xml:space="preserve">4 год реализации программы </t>
    </r>
    <r>
      <rPr>
        <b/>
        <sz val="9"/>
        <color rgb="FF000000"/>
        <rFont val="Times New Roman"/>
        <family val="1"/>
        <charset val="204"/>
      </rPr>
      <t>(2026 год)</t>
    </r>
  </si>
  <si>
    <t xml:space="preserve">Всего                       </t>
  </si>
  <si>
    <t>бюджет Кондопожского муниципального района</t>
  </si>
  <si>
    <t>средства бюджета Кондопожского муниципального района</t>
  </si>
  <si>
    <t>средства, поступающие из бюджета Республики Карелия</t>
  </si>
  <si>
    <t>средства, поступающие из федерального бюджета</t>
  </si>
  <si>
    <t>средства, поступающие из бюджетов поселений</t>
  </si>
  <si>
    <t>бюджеты   муниципальных образований (поселений)</t>
  </si>
  <si>
    <t>другие источники (юридические лица и др.)</t>
  </si>
  <si>
    <t>Основное мероприятие «Энергосбережение и повышение энергетической эффективности в сферах управления, образования, культуры, физической культуры и спорта»</t>
  </si>
  <si>
    <t>средства,поступающие из федерального бюджета</t>
  </si>
  <si>
    <t>бюджеты муниципальных образований (поселений)</t>
  </si>
  <si>
    <t>Таблица 6</t>
  </si>
  <si>
    <t>(тыс.руб.)</t>
  </si>
  <si>
    <r>
      <rPr>
        <sz val="9"/>
        <color rgb="FF000000"/>
        <rFont val="Times New Roman"/>
        <family val="1"/>
        <charset val="204"/>
      </rPr>
      <t xml:space="preserve">2 год реализации программы </t>
    </r>
    <r>
      <rPr>
        <b/>
        <sz val="9"/>
        <color rgb="FF000000"/>
        <rFont val="Times New Roman"/>
        <family val="1"/>
        <charset val="204"/>
      </rPr>
      <t>(2024 год)</t>
    </r>
  </si>
  <si>
    <t>Исп.Грейшкан Е.В.</t>
  </si>
  <si>
    <t>Таблица 5</t>
  </si>
  <si>
    <t>Финансовое обеспечение реализации муниципальной программы</t>
  </si>
  <si>
    <t>за счет средств бюджета Кондопожского муниципального района</t>
  </si>
  <si>
    <t>Наименование основных мероприятий и мероприятий</t>
  </si>
  <si>
    <t>Код бюджетной классификации</t>
  </si>
  <si>
    <t>Фмнансовое обеспечение реализации муниципальной программы по годам (тыс.руб.) годы</t>
  </si>
  <si>
    <t>ГРБС</t>
  </si>
  <si>
    <t>Рз Пр</t>
  </si>
  <si>
    <t>ЦСР</t>
  </si>
  <si>
    <t>ВР</t>
  </si>
  <si>
    <r>
      <rPr>
        <sz val="9"/>
        <color rgb="FF000000"/>
        <rFont val="Times New Roman"/>
        <family val="1"/>
        <charset val="204"/>
      </rPr>
      <t xml:space="preserve">1 год реализации программы </t>
    </r>
    <r>
      <rPr>
        <b/>
        <sz val="9"/>
        <color rgb="FF000000"/>
        <rFont val="Times New Roman"/>
        <family val="1"/>
        <charset val="204"/>
      </rPr>
      <t>(2018 год)</t>
    </r>
  </si>
  <si>
    <t>Всего:</t>
  </si>
  <si>
    <t>006/004</t>
  </si>
  <si>
    <t>X</t>
  </si>
  <si>
    <t>006</t>
  </si>
  <si>
    <t>07 07</t>
  </si>
  <si>
    <t>02 1 00 00000</t>
  </si>
  <si>
    <t>000</t>
  </si>
  <si>
    <t>018</t>
  </si>
  <si>
    <t>00 00</t>
  </si>
  <si>
    <t>09 0 01 00000</t>
  </si>
  <si>
    <t>Мероприятия, направленные на энергосбережение и повышение энергетической эффективности в сфере управления</t>
  </si>
  <si>
    <t>01 13</t>
  </si>
  <si>
    <t>09 0 01 70110</t>
  </si>
  <si>
    <t>240</t>
  </si>
  <si>
    <t>Мероприятия, направленные на энергосбережение и повышение энергетической эффективности в сфере дошкольного образования</t>
  </si>
  <si>
    <t>07 01</t>
  </si>
  <si>
    <t>09 0 01 70120</t>
  </si>
  <si>
    <t>Мероприятия, направленные на энергосбережение и повышение энергетической эффективности в сфере общего образования</t>
  </si>
  <si>
    <t>07 02</t>
  </si>
  <si>
    <t>09 0 01 70130</t>
  </si>
  <si>
    <t>410</t>
  </si>
  <si>
    <t>Мероприятия, направленные на энергосбережение и повышение энергетической эффективности в сфере дополнительного образования</t>
  </si>
  <si>
    <t>07 03</t>
  </si>
  <si>
    <t>09 0 01 70140</t>
  </si>
  <si>
    <t>610</t>
  </si>
  <si>
    <t>Мероприятия, направленные на энергосбережение и повышение энергетической эффективности в сфере культуры</t>
  </si>
  <si>
    <t>08 01</t>
  </si>
  <si>
    <t>09 0 01 70150</t>
  </si>
  <si>
    <t>Софинансирование мероприятий государственной программы Республики Карелия "Развитие образования" в целях проведения мероприятий по повышению энергетической эффективности в муниципальных образовательных учреждениях Кондопожского муниципального района</t>
  </si>
  <si>
    <t>09 0 01 43200</t>
  </si>
  <si>
    <t>Мероприятия, направленные на реализацию мероприятий государственной программы Республики Карелия «Развитие образования» в целях проведения мероприятий по повышению энергетической эффективности в муниципальных образовательных учреждениях Кондопожского муниципального района</t>
  </si>
  <si>
    <t>09 0 01 S3200</t>
  </si>
  <si>
    <t>Мероприятия, направленные на реализацию мероприятий по повышению эффективности и результативности бюджетных расходов, в том числе на реализацию мероприятий по энергосбережению и повышению энергетической эффективности</t>
  </si>
  <si>
    <t>09 0 01 44110</t>
  </si>
  <si>
    <t>Мероприятия, направленные на реализацию мероприятий по энергосбережению и повышению энергетической эффективности в сфере управления при осуществлении ими полномочий местной администрации поселения, являющегося административным центром муниципального района</t>
  </si>
  <si>
    <t>09 0 01 44170</t>
  </si>
  <si>
    <t>09 0 01 70160</t>
  </si>
  <si>
    <t>11 01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</si>
</sst>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164" fontId="6" fillId="3" borderId="1" xfId="0" applyNumberFormat="1" applyFont="1" applyFill="1" applyBorder="1" applyAlignment="1">
      <alignment horizontal="center" wrapText="1"/>
    </xf>
    <xf numFmtId="4" fontId="6" fillId="3" borderId="1" xfId="0" applyNumberFormat="1" applyFont="1" applyFill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4" fontId="5" fillId="0" borderId="3" xfId="0" applyNumberFormat="1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4" fontId="5" fillId="0" borderId="0" xfId="0" applyNumberFormat="1" applyFont="1" applyBorder="1" applyAlignment="1">
      <alignment horizontal="center" wrapText="1"/>
    </xf>
    <xf numFmtId="164" fontId="0" fillId="0" borderId="0" xfId="0" applyNumberFormat="1"/>
    <xf numFmtId="0" fontId="0" fillId="3" borderId="0" xfId="0" applyFill="1"/>
    <xf numFmtId="0" fontId="2" fillId="0" borderId="0" xfId="0" applyFont="1" applyAlignment="1"/>
    <xf numFmtId="0" fontId="7" fillId="0" borderId="0" xfId="0" applyFont="1" applyAlignment="1"/>
    <xf numFmtId="0" fontId="3" fillId="0" borderId="0" xfId="0" applyFont="1" applyAlignme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3" borderId="0" xfId="0" applyFont="1" applyFill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164" fontId="5" fillId="2" borderId="3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9" fontId="6" fillId="0" borderId="6" xfId="0" applyNumberFormat="1" applyFont="1" applyBorder="1" applyAlignment="1">
      <alignment horizont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164" fontId="6" fillId="3" borderId="7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4" fontId="6" fillId="0" borderId="1" xfId="0" applyNumberFormat="1" applyFont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8" fillId="0" borderId="0" xfId="0" applyFont="1"/>
    <xf numFmtId="164" fontId="8" fillId="0" borderId="0" xfId="0" applyNumberFormat="1" applyFont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6" fillId="3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/>
    </xf>
    <xf numFmtId="4" fontId="0" fillId="3" borderId="1" xfId="0" applyNumberFormat="1" applyFont="1" applyFill="1" applyBorder="1" applyAlignment="1">
      <alignment horizontal="center" vertical="center"/>
    </xf>
    <xf numFmtId="164" fontId="0" fillId="3" borderId="0" xfId="0" applyNumberFormat="1" applyFill="1"/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1" fillId="3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view="pageBreakPreview" zoomScale="110" zoomScaleNormal="100" zoomScalePageLayoutView="110" workbookViewId="0">
      <selection activeCell="I20" sqref="I20"/>
    </sheetView>
  </sheetViews>
  <sheetFormatPr defaultRowHeight="14.5" x14ac:dyDescent="0.35"/>
  <cols>
    <col min="1" max="1" width="24.1796875" customWidth="1"/>
    <col min="2" max="2" width="13.7265625" customWidth="1"/>
    <col min="3" max="3" width="18.7265625" customWidth="1"/>
    <col min="4" max="4" width="21.26953125" customWidth="1"/>
    <col min="5" max="5" width="11.54296875" hidden="1" customWidth="1"/>
    <col min="6" max="7" width="12" hidden="1" customWidth="1"/>
    <col min="8" max="8" width="11.26953125" hidden="1" customWidth="1"/>
    <col min="9" max="10" width="12.81640625" customWidth="1"/>
    <col min="11" max="11" width="12.26953125" customWidth="1"/>
    <col min="12" max="12" width="11.453125"/>
    <col min="13" max="1025" width="8.54296875" customWidth="1"/>
  </cols>
  <sheetData>
    <row r="1" spans="1:12" x14ac:dyDescent="0.35">
      <c r="K1" s="1" t="s">
        <v>0</v>
      </c>
    </row>
    <row r="2" spans="1:12" ht="39" customHeight="1" x14ac:dyDescent="0.35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2" ht="33" customHeight="1" x14ac:dyDescent="0.35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2" x14ac:dyDescent="0.35">
      <c r="A4" s="72" t="s">
        <v>3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6" spans="1:12" ht="15.5" x14ac:dyDescent="0.35">
      <c r="H6" s="2"/>
      <c r="I6" s="2"/>
      <c r="K6" s="2"/>
    </row>
    <row r="7" spans="1:12" ht="13.9" customHeight="1" x14ac:dyDescent="0.35">
      <c r="A7" s="73" t="s">
        <v>4</v>
      </c>
      <c r="B7" s="73" t="s">
        <v>5</v>
      </c>
      <c r="C7" s="73"/>
      <c r="D7" s="73"/>
      <c r="E7" s="74" t="s">
        <v>6</v>
      </c>
      <c r="F7" s="74"/>
      <c r="G7" s="74"/>
      <c r="H7" s="74"/>
      <c r="I7" s="74"/>
      <c r="J7" s="74"/>
      <c r="K7" s="74"/>
      <c r="L7" s="74"/>
    </row>
    <row r="8" spans="1:12" ht="15" customHeight="1" x14ac:dyDescent="0.35">
      <c r="A8" s="73"/>
      <c r="B8" s="73"/>
      <c r="C8" s="73"/>
      <c r="D8" s="73"/>
      <c r="E8" s="73" t="s">
        <v>7</v>
      </c>
      <c r="F8" s="75" t="s">
        <v>8</v>
      </c>
      <c r="G8" s="76" t="s">
        <v>9</v>
      </c>
      <c r="H8" s="76" t="s">
        <v>10</v>
      </c>
      <c r="I8" s="77" t="s">
        <v>11</v>
      </c>
      <c r="J8" s="77" t="s">
        <v>12</v>
      </c>
      <c r="K8" s="76" t="s">
        <v>13</v>
      </c>
      <c r="L8" s="76" t="s">
        <v>14</v>
      </c>
    </row>
    <row r="9" spans="1:12" ht="38.25" customHeight="1" x14ac:dyDescent="0.35">
      <c r="A9" s="73"/>
      <c r="B9" s="73"/>
      <c r="C9" s="73"/>
      <c r="D9" s="73"/>
      <c r="E9" s="73"/>
      <c r="F9" s="75"/>
      <c r="G9" s="76"/>
      <c r="H9" s="76"/>
      <c r="I9" s="77"/>
      <c r="J9" s="77"/>
      <c r="K9" s="76"/>
      <c r="L9" s="76"/>
    </row>
    <row r="10" spans="1:12" x14ac:dyDescent="0.35">
      <c r="A10" s="4">
        <v>1</v>
      </c>
      <c r="B10" s="78">
        <v>2</v>
      </c>
      <c r="C10" s="78"/>
      <c r="D10" s="78"/>
      <c r="E10" s="4">
        <v>3</v>
      </c>
      <c r="F10" s="4">
        <v>3</v>
      </c>
      <c r="G10" s="4">
        <v>4</v>
      </c>
      <c r="H10" s="4">
        <v>5</v>
      </c>
      <c r="I10" s="4"/>
      <c r="J10" s="5">
        <v>3</v>
      </c>
      <c r="K10" s="5">
        <v>4</v>
      </c>
      <c r="L10" s="5">
        <v>5</v>
      </c>
    </row>
    <row r="11" spans="1:12" ht="13.9" customHeight="1" x14ac:dyDescent="0.35">
      <c r="A11" s="79" t="s">
        <v>2</v>
      </c>
      <c r="B11" s="79" t="s">
        <v>15</v>
      </c>
      <c r="C11" s="79"/>
      <c r="D11" s="79"/>
      <c r="E11" s="6">
        <f>E18</f>
        <v>0</v>
      </c>
      <c r="F11" s="7">
        <f>F12+F13</f>
        <v>14943.342710000001</v>
      </c>
      <c r="G11" s="8">
        <f>G12+G13</f>
        <v>10485.717000000001</v>
      </c>
      <c r="H11" s="8">
        <f>H12</f>
        <v>624.65062999999998</v>
      </c>
      <c r="I11" s="9">
        <v>1622.74</v>
      </c>
      <c r="J11" s="9">
        <v>1066.94525</v>
      </c>
      <c r="K11" s="9">
        <v>2796.1591699999999</v>
      </c>
      <c r="L11" s="9">
        <v>1889.31367</v>
      </c>
    </row>
    <row r="12" spans="1:12" ht="28.5" customHeight="1" x14ac:dyDescent="0.35">
      <c r="A12" s="79"/>
      <c r="B12" s="80" t="s">
        <v>16</v>
      </c>
      <c r="C12" s="80" t="s">
        <v>17</v>
      </c>
      <c r="D12" s="80"/>
      <c r="E12" s="10">
        <f>E19</f>
        <v>0</v>
      </c>
      <c r="F12" s="10">
        <f t="shared" ref="F12:H13" si="0">F19</f>
        <v>2003.3099499999998</v>
      </c>
      <c r="G12" s="10">
        <f t="shared" si="0"/>
        <v>1371.0313000000001</v>
      </c>
      <c r="H12" s="10">
        <f t="shared" si="0"/>
        <v>624.65062999999998</v>
      </c>
      <c r="I12" s="10">
        <v>1622.74</v>
      </c>
      <c r="J12" s="10">
        <v>1066.95</v>
      </c>
      <c r="K12" s="10">
        <v>2796.16</v>
      </c>
      <c r="L12" s="10">
        <v>1889.31</v>
      </c>
    </row>
    <row r="13" spans="1:12" ht="28.5" customHeight="1" x14ac:dyDescent="0.35">
      <c r="A13" s="79"/>
      <c r="B13" s="80"/>
      <c r="C13" s="80" t="s">
        <v>18</v>
      </c>
      <c r="D13" s="80"/>
      <c r="E13" s="11">
        <v>0</v>
      </c>
      <c r="F13" s="11">
        <f t="shared" si="0"/>
        <v>12940.03276</v>
      </c>
      <c r="G13" s="11">
        <f t="shared" si="0"/>
        <v>9114.6857</v>
      </c>
      <c r="H13" s="11">
        <f t="shared" si="0"/>
        <v>0</v>
      </c>
      <c r="I13" s="11">
        <f>I20</f>
        <v>0</v>
      </c>
      <c r="J13" s="11">
        <f t="shared" ref="J13:L17" si="1">J20</f>
        <v>0</v>
      </c>
      <c r="K13" s="11">
        <f t="shared" si="1"/>
        <v>0</v>
      </c>
      <c r="L13" s="11">
        <f t="shared" si="1"/>
        <v>0</v>
      </c>
    </row>
    <row r="14" spans="1:12" ht="18.75" customHeight="1" x14ac:dyDescent="0.35">
      <c r="A14" s="79"/>
      <c r="B14" s="80"/>
      <c r="C14" s="81" t="s">
        <v>19</v>
      </c>
      <c r="D14" s="81"/>
      <c r="E14" s="11">
        <f t="shared" ref="E14:F17" si="2">E21</f>
        <v>0</v>
      </c>
      <c r="F14" s="11">
        <f t="shared" si="2"/>
        <v>0</v>
      </c>
      <c r="G14" s="11">
        <v>0</v>
      </c>
      <c r="H14" s="11">
        <f>H21</f>
        <v>0</v>
      </c>
      <c r="I14" s="11">
        <f>I21</f>
        <v>0</v>
      </c>
      <c r="J14" s="11">
        <f t="shared" si="1"/>
        <v>0</v>
      </c>
      <c r="K14" s="11">
        <f t="shared" si="1"/>
        <v>0</v>
      </c>
      <c r="L14" s="11">
        <f t="shared" si="1"/>
        <v>0</v>
      </c>
    </row>
    <row r="15" spans="1:12" ht="13.9" customHeight="1" x14ac:dyDescent="0.35">
      <c r="A15" s="79"/>
      <c r="B15" s="80"/>
      <c r="C15" s="80" t="s">
        <v>20</v>
      </c>
      <c r="D15" s="80"/>
      <c r="E15" s="10">
        <f t="shared" si="2"/>
        <v>0</v>
      </c>
      <c r="F15" s="10">
        <f t="shared" si="2"/>
        <v>0</v>
      </c>
      <c r="G15" s="10">
        <v>0</v>
      </c>
      <c r="H15" s="10">
        <f>H22</f>
        <v>0</v>
      </c>
      <c r="I15" s="10">
        <f>I22</f>
        <v>0</v>
      </c>
      <c r="J15" s="10">
        <f t="shared" si="1"/>
        <v>0</v>
      </c>
      <c r="K15" s="10">
        <f t="shared" si="1"/>
        <v>0</v>
      </c>
      <c r="L15" s="10">
        <f t="shared" si="1"/>
        <v>0</v>
      </c>
    </row>
    <row r="16" spans="1:12" ht="13.9" customHeight="1" x14ac:dyDescent="0.35">
      <c r="A16" s="79"/>
      <c r="B16" s="80" t="s">
        <v>21</v>
      </c>
      <c r="C16" s="80"/>
      <c r="D16" s="80"/>
      <c r="E16" s="10">
        <f t="shared" si="2"/>
        <v>0</v>
      </c>
      <c r="F16" s="10">
        <f t="shared" si="2"/>
        <v>0</v>
      </c>
      <c r="G16" s="10">
        <v>0</v>
      </c>
      <c r="H16" s="10">
        <f>H23</f>
        <v>0</v>
      </c>
      <c r="I16" s="10">
        <f>I23</f>
        <v>0</v>
      </c>
      <c r="J16" s="10">
        <f t="shared" si="1"/>
        <v>0</v>
      </c>
      <c r="K16" s="10">
        <f t="shared" si="1"/>
        <v>0</v>
      </c>
      <c r="L16" s="10">
        <f t="shared" si="1"/>
        <v>0</v>
      </c>
    </row>
    <row r="17" spans="1:12" ht="13.9" customHeight="1" x14ac:dyDescent="0.35">
      <c r="A17" s="79"/>
      <c r="B17" s="80" t="s">
        <v>22</v>
      </c>
      <c r="C17" s="80"/>
      <c r="D17" s="80"/>
      <c r="E17" s="10">
        <f t="shared" si="2"/>
        <v>0</v>
      </c>
      <c r="F17" s="10">
        <f t="shared" si="2"/>
        <v>0</v>
      </c>
      <c r="G17" s="10">
        <v>0</v>
      </c>
      <c r="H17" s="10">
        <f>H24</f>
        <v>0</v>
      </c>
      <c r="I17" s="10">
        <f>I24</f>
        <v>0</v>
      </c>
      <c r="J17" s="10">
        <f t="shared" si="1"/>
        <v>0</v>
      </c>
      <c r="K17" s="10">
        <f t="shared" si="1"/>
        <v>0</v>
      </c>
      <c r="L17" s="10">
        <f t="shared" si="1"/>
        <v>0</v>
      </c>
    </row>
    <row r="18" spans="1:12" ht="13.9" customHeight="1" x14ac:dyDescent="0.35">
      <c r="A18" s="79" t="s">
        <v>23</v>
      </c>
      <c r="B18" s="79" t="s">
        <v>15</v>
      </c>
      <c r="C18" s="79"/>
      <c r="D18" s="79"/>
      <c r="E18" s="6">
        <f>E19+E20+E21+E22+E23+E24</f>
        <v>0</v>
      </c>
      <c r="F18" s="7">
        <f>F19+F20</f>
        <v>14943.342710000001</v>
      </c>
      <c r="G18" s="7">
        <f>G19+G20</f>
        <v>10485.717000000001</v>
      </c>
      <c r="H18" s="7">
        <f>H19+H20+H21+H22+H23+H24</f>
        <v>624.65062999999998</v>
      </c>
      <c r="I18" s="9">
        <v>1622.74</v>
      </c>
      <c r="J18" s="9">
        <v>1066.94525</v>
      </c>
      <c r="K18" s="9">
        <v>2796.1591699999999</v>
      </c>
      <c r="L18" s="9">
        <v>1889.31367</v>
      </c>
    </row>
    <row r="19" spans="1:12" ht="36" customHeight="1" x14ac:dyDescent="0.35">
      <c r="A19" s="79"/>
      <c r="B19" s="82" t="s">
        <v>16</v>
      </c>
      <c r="C19" s="81" t="s">
        <v>17</v>
      </c>
      <c r="D19" s="81"/>
      <c r="E19" s="10">
        <f>'таблица 5'!F20</f>
        <v>0</v>
      </c>
      <c r="F19" s="10">
        <f>'таблица 5'!G17+'таблица 5'!G19+'таблица 5'!G21+'таблица 5'!G24+'таблица 5'!G27+'таблица 5'!G36</f>
        <v>2003.3099499999998</v>
      </c>
      <c r="G19" s="10">
        <f>'таблица 5'!H17+'таблица 5'!H19+'таблица 5'!H21+'таблица 5'!H24+'таблица 5'!H27+'таблица 5'!H36</f>
        <v>1371.0313000000001</v>
      </c>
      <c r="H19" s="10">
        <f>'таблица 5'!I16</f>
        <v>624.65062999999998</v>
      </c>
      <c r="I19" s="10">
        <f>I18</f>
        <v>1622.74</v>
      </c>
      <c r="J19" s="10">
        <v>1066.95</v>
      </c>
      <c r="K19" s="10">
        <v>2796.16</v>
      </c>
      <c r="L19" s="10">
        <v>1889.31</v>
      </c>
    </row>
    <row r="20" spans="1:12" ht="27" customHeight="1" x14ac:dyDescent="0.35">
      <c r="A20" s="79"/>
      <c r="B20" s="82"/>
      <c r="C20" s="81" t="s">
        <v>18</v>
      </c>
      <c r="D20" s="81"/>
      <c r="E20" s="10">
        <f>'таблица 5'!F18</f>
        <v>0</v>
      </c>
      <c r="F20" s="10">
        <f>'таблица 5'!G29+'таблица 5'!G41+'таблица 5'!G45</f>
        <v>12940.03276</v>
      </c>
      <c r="G20" s="10">
        <f>'таблица 5'!H29</f>
        <v>9114.6857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</row>
    <row r="21" spans="1:12" ht="13.9" customHeight="1" x14ac:dyDescent="0.35">
      <c r="A21" s="79"/>
      <c r="B21" s="82"/>
      <c r="C21" s="81" t="s">
        <v>24</v>
      </c>
      <c r="D21" s="81"/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</row>
    <row r="22" spans="1:12" ht="13.9" customHeight="1" x14ac:dyDescent="0.35">
      <c r="A22" s="79"/>
      <c r="B22" s="82"/>
      <c r="C22" s="81" t="s">
        <v>20</v>
      </c>
      <c r="D22" s="81"/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</row>
    <row r="23" spans="1:12" ht="13.9" customHeight="1" x14ac:dyDescent="0.35">
      <c r="A23" s="79"/>
      <c r="B23" s="80" t="s">
        <v>25</v>
      </c>
      <c r="C23" s="80"/>
      <c r="D23" s="80"/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</row>
    <row r="24" spans="1:12" ht="13.9" customHeight="1" x14ac:dyDescent="0.35">
      <c r="A24" s="79"/>
      <c r="B24" s="80" t="s">
        <v>22</v>
      </c>
      <c r="C24" s="80"/>
      <c r="D24" s="80"/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</row>
    <row r="25" spans="1:12" x14ac:dyDescent="0.35">
      <c r="A25" s="12"/>
      <c r="B25" s="13"/>
      <c r="C25" s="13"/>
      <c r="D25" s="13"/>
      <c r="E25" s="14"/>
      <c r="F25" s="14"/>
      <c r="G25" s="14"/>
      <c r="H25" s="14"/>
      <c r="I25" s="14"/>
      <c r="J25" s="14"/>
      <c r="K25" s="14"/>
      <c r="L25" s="14"/>
    </row>
    <row r="26" spans="1:12" x14ac:dyDescent="0.35">
      <c r="A26" s="12"/>
      <c r="B26" s="13"/>
      <c r="C26" s="13"/>
      <c r="D26" s="13"/>
      <c r="E26" s="14"/>
      <c r="F26" s="14"/>
      <c r="G26" s="14"/>
      <c r="H26" s="14"/>
      <c r="I26" s="14"/>
      <c r="J26" s="14"/>
      <c r="K26" s="14"/>
      <c r="L26" s="14"/>
    </row>
  </sheetData>
  <mergeCells count="33">
    <mergeCell ref="A18:A24"/>
    <mergeCell ref="B18:D18"/>
    <mergeCell ref="B19:B22"/>
    <mergeCell ref="C19:D19"/>
    <mergeCell ref="C20:D20"/>
    <mergeCell ref="C21:D21"/>
    <mergeCell ref="C22:D22"/>
    <mergeCell ref="B23:D23"/>
    <mergeCell ref="B24:D24"/>
    <mergeCell ref="B10:D10"/>
    <mergeCell ref="A11:A17"/>
    <mergeCell ref="B11:D11"/>
    <mergeCell ref="B12:B15"/>
    <mergeCell ref="C12:D12"/>
    <mergeCell ref="C13:D13"/>
    <mergeCell ref="C14:D14"/>
    <mergeCell ref="C15:D15"/>
    <mergeCell ref="B16:D16"/>
    <mergeCell ref="B17:D17"/>
    <mergeCell ref="A2:K2"/>
    <mergeCell ref="A3:K3"/>
    <mergeCell ref="A4:K4"/>
    <mergeCell ref="A7:A9"/>
    <mergeCell ref="B7:D9"/>
    <mergeCell ref="E7:L7"/>
    <mergeCell ref="E8:E9"/>
    <mergeCell ref="F8:F9"/>
    <mergeCell ref="G8:G9"/>
    <mergeCell ref="H8:H9"/>
    <mergeCell ref="I8:I9"/>
    <mergeCell ref="J8:J9"/>
    <mergeCell ref="K8:K9"/>
    <mergeCell ref="L8:L9"/>
  </mergeCells>
  <pageMargins left="0.7" right="0.7" top="0.75" bottom="0.75" header="0.51180555555555496" footer="0.51180555555555496"/>
  <pageSetup paperSize="9" scale="87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view="pageBreakPreview" zoomScale="110" zoomScaleNormal="100" zoomScalePageLayoutView="110" workbookViewId="0">
      <selection activeCell="A3" sqref="A3"/>
    </sheetView>
  </sheetViews>
  <sheetFormatPr defaultRowHeight="14.5" x14ac:dyDescent="0.35"/>
  <cols>
    <col min="1" max="1" width="24.1796875" customWidth="1"/>
    <col min="2" max="2" width="13.7265625" customWidth="1"/>
    <col min="3" max="3" width="18.7265625" customWidth="1"/>
    <col min="4" max="4" width="21.26953125" customWidth="1"/>
    <col min="5" max="5" width="11.54296875" hidden="1" customWidth="1"/>
    <col min="6" max="7" width="12" hidden="1" customWidth="1"/>
    <col min="8" max="8" width="11.26953125" hidden="1" customWidth="1"/>
    <col min="9" max="9" width="12.81640625" customWidth="1"/>
    <col min="10" max="10" width="12.26953125" customWidth="1"/>
    <col min="11" max="11" width="11.453125"/>
    <col min="12" max="1025" width="8.54296875" customWidth="1"/>
  </cols>
  <sheetData>
    <row r="1" spans="1:11" x14ac:dyDescent="0.35">
      <c r="J1" s="1" t="s">
        <v>26</v>
      </c>
    </row>
    <row r="2" spans="1:11" ht="39" customHeight="1" x14ac:dyDescent="0.35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</row>
    <row r="3" spans="1:11" ht="33" customHeight="1" x14ac:dyDescent="0.35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</row>
    <row r="4" spans="1:11" x14ac:dyDescent="0.35">
      <c r="A4" s="72" t="s">
        <v>3</v>
      </c>
      <c r="B4" s="72"/>
      <c r="C4" s="72"/>
      <c r="D4" s="72"/>
      <c r="E4" s="72"/>
      <c r="F4" s="72"/>
      <c r="G4" s="72"/>
      <c r="H4" s="72"/>
      <c r="I4" s="72"/>
      <c r="J4" s="72"/>
    </row>
    <row r="6" spans="1:11" ht="15.5" x14ac:dyDescent="0.35">
      <c r="H6" s="2"/>
      <c r="J6" s="2" t="s">
        <v>27</v>
      </c>
    </row>
    <row r="7" spans="1:11" ht="15" customHeight="1" x14ac:dyDescent="0.35">
      <c r="A7" s="73" t="s">
        <v>4</v>
      </c>
      <c r="B7" s="73" t="s">
        <v>5</v>
      </c>
      <c r="C7" s="73"/>
      <c r="D7" s="73"/>
      <c r="E7" s="74" t="s">
        <v>6</v>
      </c>
      <c r="F7" s="74"/>
      <c r="G7" s="74"/>
      <c r="H7" s="74"/>
      <c r="I7" s="74"/>
      <c r="J7" s="74"/>
      <c r="K7" s="74"/>
    </row>
    <row r="8" spans="1:11" ht="15" customHeight="1" x14ac:dyDescent="0.35">
      <c r="A8" s="73"/>
      <c r="B8" s="73"/>
      <c r="C8" s="73"/>
      <c r="D8" s="73"/>
      <c r="E8" s="73" t="s">
        <v>7</v>
      </c>
      <c r="F8" s="75" t="s">
        <v>8</v>
      </c>
      <c r="G8" s="76" t="s">
        <v>9</v>
      </c>
      <c r="H8" s="76" t="s">
        <v>10</v>
      </c>
      <c r="I8" s="77" t="s">
        <v>11</v>
      </c>
      <c r="J8" s="76" t="s">
        <v>28</v>
      </c>
      <c r="K8" s="76" t="s">
        <v>13</v>
      </c>
    </row>
    <row r="9" spans="1:11" ht="38.25" customHeight="1" x14ac:dyDescent="0.35">
      <c r="A9" s="73"/>
      <c r="B9" s="73"/>
      <c r="C9" s="73"/>
      <c r="D9" s="73"/>
      <c r="E9" s="73"/>
      <c r="F9" s="75"/>
      <c r="G9" s="76"/>
      <c r="H9" s="76"/>
      <c r="I9" s="77"/>
      <c r="J9" s="76"/>
      <c r="K9" s="76"/>
    </row>
    <row r="10" spans="1:11" x14ac:dyDescent="0.35">
      <c r="A10" s="4">
        <v>1</v>
      </c>
      <c r="B10" s="78">
        <v>2</v>
      </c>
      <c r="C10" s="78"/>
      <c r="D10" s="78"/>
      <c r="E10" s="4">
        <v>3</v>
      </c>
      <c r="F10" s="4">
        <v>3</v>
      </c>
      <c r="G10" s="4">
        <v>4</v>
      </c>
      <c r="H10" s="4">
        <v>5</v>
      </c>
      <c r="I10" s="5">
        <v>3</v>
      </c>
      <c r="J10" s="5">
        <v>4</v>
      </c>
      <c r="K10" s="5">
        <v>5</v>
      </c>
    </row>
    <row r="11" spans="1:11" ht="15" customHeight="1" x14ac:dyDescent="0.35">
      <c r="A11" s="79" t="s">
        <v>2</v>
      </c>
      <c r="B11" s="79" t="s">
        <v>15</v>
      </c>
      <c r="C11" s="79"/>
      <c r="D11" s="79"/>
      <c r="E11" s="6">
        <f>E18</f>
        <v>0</v>
      </c>
      <c r="F11" s="7">
        <f>F12+F13</f>
        <v>14943.342710000001</v>
      </c>
      <c r="G11" s="8">
        <f>G12+G13</f>
        <v>10485.717000000001</v>
      </c>
      <c r="H11" s="8">
        <f>H12</f>
        <v>624.65062999999998</v>
      </c>
      <c r="I11" s="8">
        <f>I12</f>
        <v>32776.451000000001</v>
      </c>
      <c r="J11" s="8">
        <f>J12</f>
        <v>18031.624</v>
      </c>
      <c r="K11" s="8">
        <f>K12</f>
        <v>18627.978999999999</v>
      </c>
    </row>
    <row r="12" spans="1:11" ht="28.5" customHeight="1" x14ac:dyDescent="0.35">
      <c r="A12" s="79"/>
      <c r="B12" s="80" t="s">
        <v>16</v>
      </c>
      <c r="C12" s="80" t="s">
        <v>17</v>
      </c>
      <c r="D12" s="80"/>
      <c r="E12" s="10">
        <f>E19</f>
        <v>0</v>
      </c>
      <c r="F12" s="10">
        <f t="shared" ref="F12:K13" si="0">F19</f>
        <v>2003.3099499999998</v>
      </c>
      <c r="G12" s="10">
        <f t="shared" si="0"/>
        <v>1371.0313000000001</v>
      </c>
      <c r="H12" s="10">
        <f t="shared" si="0"/>
        <v>624.65062999999998</v>
      </c>
      <c r="I12" s="10">
        <f t="shared" si="0"/>
        <v>32776.451000000001</v>
      </c>
      <c r="J12" s="10">
        <f t="shared" si="0"/>
        <v>18031.624</v>
      </c>
      <c r="K12" s="10">
        <f t="shared" si="0"/>
        <v>18627.978999999999</v>
      </c>
    </row>
    <row r="13" spans="1:11" ht="28.5" customHeight="1" x14ac:dyDescent="0.35">
      <c r="A13" s="79"/>
      <c r="B13" s="80"/>
      <c r="C13" s="80" t="s">
        <v>18</v>
      </c>
      <c r="D13" s="80"/>
      <c r="E13" s="11">
        <v>0</v>
      </c>
      <c r="F13" s="11">
        <f t="shared" si="0"/>
        <v>12940.03276</v>
      </c>
      <c r="G13" s="11">
        <f t="shared" si="0"/>
        <v>9114.6857</v>
      </c>
      <c r="H13" s="11">
        <f t="shared" si="0"/>
        <v>0</v>
      </c>
      <c r="I13" s="11">
        <f t="shared" si="0"/>
        <v>0</v>
      </c>
      <c r="J13" s="11">
        <f t="shared" si="0"/>
        <v>0</v>
      </c>
      <c r="K13" s="11">
        <f t="shared" si="0"/>
        <v>0</v>
      </c>
    </row>
    <row r="14" spans="1:11" ht="18.75" customHeight="1" x14ac:dyDescent="0.35">
      <c r="A14" s="79"/>
      <c r="B14" s="80"/>
      <c r="C14" s="81" t="s">
        <v>19</v>
      </c>
      <c r="D14" s="81"/>
      <c r="E14" s="11">
        <f t="shared" ref="E14:F17" si="1">E21</f>
        <v>0</v>
      </c>
      <c r="F14" s="11">
        <f t="shared" si="1"/>
        <v>0</v>
      </c>
      <c r="G14" s="11">
        <v>0</v>
      </c>
      <c r="H14" s="11">
        <f t="shared" ref="H14:K17" si="2">H21</f>
        <v>0</v>
      </c>
      <c r="I14" s="11">
        <f t="shared" si="2"/>
        <v>0</v>
      </c>
      <c r="J14" s="11">
        <f t="shared" si="2"/>
        <v>0</v>
      </c>
      <c r="K14" s="11">
        <f t="shared" si="2"/>
        <v>0</v>
      </c>
    </row>
    <row r="15" spans="1:11" ht="15" customHeight="1" x14ac:dyDescent="0.35">
      <c r="A15" s="79"/>
      <c r="B15" s="80"/>
      <c r="C15" s="80" t="s">
        <v>20</v>
      </c>
      <c r="D15" s="80"/>
      <c r="E15" s="10">
        <f t="shared" si="1"/>
        <v>0</v>
      </c>
      <c r="F15" s="10">
        <f t="shared" si="1"/>
        <v>0</v>
      </c>
      <c r="G15" s="10">
        <v>0</v>
      </c>
      <c r="H15" s="10">
        <f t="shared" si="2"/>
        <v>0</v>
      </c>
      <c r="I15" s="10">
        <f t="shared" si="2"/>
        <v>0</v>
      </c>
      <c r="J15" s="10">
        <f t="shared" si="2"/>
        <v>0</v>
      </c>
      <c r="K15" s="10">
        <f t="shared" si="2"/>
        <v>0</v>
      </c>
    </row>
    <row r="16" spans="1:11" ht="15" customHeight="1" x14ac:dyDescent="0.35">
      <c r="A16" s="79"/>
      <c r="B16" s="80" t="s">
        <v>21</v>
      </c>
      <c r="C16" s="80"/>
      <c r="D16" s="80"/>
      <c r="E16" s="10">
        <f t="shared" si="1"/>
        <v>0</v>
      </c>
      <c r="F16" s="10">
        <f t="shared" si="1"/>
        <v>0</v>
      </c>
      <c r="G16" s="10">
        <v>0</v>
      </c>
      <c r="H16" s="10">
        <f t="shared" si="2"/>
        <v>0</v>
      </c>
      <c r="I16" s="10">
        <f t="shared" si="2"/>
        <v>0</v>
      </c>
      <c r="J16" s="10">
        <f t="shared" si="2"/>
        <v>0</v>
      </c>
      <c r="K16" s="10">
        <f t="shared" si="2"/>
        <v>0</v>
      </c>
    </row>
    <row r="17" spans="1:11" ht="15" customHeight="1" x14ac:dyDescent="0.35">
      <c r="A17" s="79"/>
      <c r="B17" s="80" t="s">
        <v>22</v>
      </c>
      <c r="C17" s="80"/>
      <c r="D17" s="80"/>
      <c r="E17" s="10">
        <f t="shared" si="1"/>
        <v>0</v>
      </c>
      <c r="F17" s="10">
        <f t="shared" si="1"/>
        <v>0</v>
      </c>
      <c r="G17" s="10">
        <v>0</v>
      </c>
      <c r="H17" s="10">
        <f t="shared" si="2"/>
        <v>0</v>
      </c>
      <c r="I17" s="10">
        <f t="shared" si="2"/>
        <v>0</v>
      </c>
      <c r="J17" s="10">
        <f t="shared" si="2"/>
        <v>0</v>
      </c>
      <c r="K17" s="10">
        <f t="shared" si="2"/>
        <v>0</v>
      </c>
    </row>
    <row r="18" spans="1:11" ht="15" customHeight="1" x14ac:dyDescent="0.35">
      <c r="A18" s="79" t="s">
        <v>23</v>
      </c>
      <c r="B18" s="79" t="s">
        <v>15</v>
      </c>
      <c r="C18" s="79"/>
      <c r="D18" s="79"/>
      <c r="E18" s="6">
        <f>E19+E20+E21+E22+E23+E24</f>
        <v>0</v>
      </c>
      <c r="F18" s="7">
        <f>F19+F20</f>
        <v>14943.342710000001</v>
      </c>
      <c r="G18" s="7">
        <f>G19+G20</f>
        <v>10485.717000000001</v>
      </c>
      <c r="H18" s="7">
        <f>H19+H20+H21+H22+H23+H24</f>
        <v>624.65062999999998</v>
      </c>
      <c r="I18" s="7">
        <f>I19+I20+I21+I22+I23+I24</f>
        <v>32776.451000000001</v>
      </c>
      <c r="J18" s="7">
        <f>J19+J20+J21+J22+J23+J24</f>
        <v>18031.624</v>
      </c>
      <c r="K18" s="7">
        <f>K19+K20+K21+K22+K23+K24</f>
        <v>18627.978999999999</v>
      </c>
    </row>
    <row r="19" spans="1:11" ht="36" customHeight="1" x14ac:dyDescent="0.35">
      <c r="A19" s="79"/>
      <c r="B19" s="82" t="s">
        <v>16</v>
      </c>
      <c r="C19" s="81" t="s">
        <v>17</v>
      </c>
      <c r="D19" s="81"/>
      <c r="E19" s="10">
        <f>'таблица 5'!F20</f>
        <v>0</v>
      </c>
      <c r="F19" s="10">
        <f>'таблица 5'!G17+'таблица 5'!G19+'таблица 5'!G21+'таблица 5'!G24+'таблица 5'!G27+'таблица 5'!G36</f>
        <v>2003.3099499999998</v>
      </c>
      <c r="G19" s="10">
        <f>'таблица 5'!H17+'таблица 5'!H19+'таблица 5'!H21+'таблица 5'!H24+'таблица 5'!H27+'таблица 5'!H36</f>
        <v>1371.0313000000001</v>
      </c>
      <c r="H19" s="10">
        <f>'таблица 5'!I16</f>
        <v>624.65062999999998</v>
      </c>
      <c r="I19" s="10">
        <f>'таблица 5'!J16</f>
        <v>32776.451000000001</v>
      </c>
      <c r="J19" s="10">
        <f>'таблица 5'!K16</f>
        <v>18031.624</v>
      </c>
      <c r="K19" s="10">
        <f>'таблица 5'!L16</f>
        <v>18627.978999999999</v>
      </c>
    </row>
    <row r="20" spans="1:11" ht="27" customHeight="1" x14ac:dyDescent="0.35">
      <c r="A20" s="79"/>
      <c r="B20" s="82"/>
      <c r="C20" s="81" t="s">
        <v>18</v>
      </c>
      <c r="D20" s="81"/>
      <c r="E20" s="10">
        <f>'таблица 5'!F18</f>
        <v>0</v>
      </c>
      <c r="F20" s="10">
        <f>'таблица 5'!G29+'таблица 5'!G41+'таблица 5'!G45</f>
        <v>12940.03276</v>
      </c>
      <c r="G20" s="10">
        <f>'таблица 5'!H29</f>
        <v>9114.6857</v>
      </c>
      <c r="H20" s="10">
        <v>0</v>
      </c>
      <c r="I20" s="10">
        <v>0</v>
      </c>
      <c r="J20" s="10">
        <v>0</v>
      </c>
      <c r="K20" s="10">
        <v>0</v>
      </c>
    </row>
    <row r="21" spans="1:11" ht="15" customHeight="1" x14ac:dyDescent="0.35">
      <c r="A21" s="79"/>
      <c r="B21" s="82"/>
      <c r="C21" s="81" t="s">
        <v>24</v>
      </c>
      <c r="D21" s="81"/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1:11" ht="15" customHeight="1" x14ac:dyDescent="0.35">
      <c r="A22" s="79"/>
      <c r="B22" s="82"/>
      <c r="C22" s="81" t="s">
        <v>20</v>
      </c>
      <c r="D22" s="81"/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</row>
    <row r="23" spans="1:11" ht="15" customHeight="1" x14ac:dyDescent="0.35">
      <c r="A23" s="79"/>
      <c r="B23" s="80" t="s">
        <v>25</v>
      </c>
      <c r="C23" s="80"/>
      <c r="D23" s="80"/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</row>
    <row r="24" spans="1:11" ht="15" customHeight="1" x14ac:dyDescent="0.35">
      <c r="A24" s="79"/>
      <c r="B24" s="80" t="s">
        <v>22</v>
      </c>
      <c r="C24" s="80"/>
      <c r="D24" s="80"/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</row>
    <row r="25" spans="1:11" x14ac:dyDescent="0.35">
      <c r="A25" s="12"/>
      <c r="B25" s="13"/>
      <c r="C25" s="13"/>
      <c r="D25" s="13"/>
      <c r="E25" s="14"/>
      <c r="F25" s="14"/>
      <c r="G25" s="14"/>
      <c r="H25" s="14"/>
      <c r="I25" s="14"/>
      <c r="J25" s="14"/>
      <c r="K25" s="14"/>
    </row>
    <row r="26" spans="1:11" x14ac:dyDescent="0.35">
      <c r="A26" s="12"/>
      <c r="B26" s="13"/>
      <c r="C26" s="13"/>
      <c r="D26" s="13"/>
      <c r="E26" s="14"/>
      <c r="F26" s="14"/>
      <c r="G26" s="14"/>
      <c r="H26" s="14"/>
      <c r="I26" s="14"/>
      <c r="J26" s="14"/>
      <c r="K26" s="14"/>
    </row>
    <row r="28" spans="1:11" x14ac:dyDescent="0.35">
      <c r="A28" t="s">
        <v>29</v>
      </c>
    </row>
  </sheetData>
  <mergeCells count="32">
    <mergeCell ref="A18:A24"/>
    <mergeCell ref="B18:D18"/>
    <mergeCell ref="B19:B22"/>
    <mergeCell ref="C19:D19"/>
    <mergeCell ref="C20:D20"/>
    <mergeCell ref="C21:D21"/>
    <mergeCell ref="C22:D22"/>
    <mergeCell ref="B23:D23"/>
    <mergeCell ref="B24:D24"/>
    <mergeCell ref="B10:D10"/>
    <mergeCell ref="A11:A17"/>
    <mergeCell ref="B11:D11"/>
    <mergeCell ref="B12:B15"/>
    <mergeCell ref="C12:D12"/>
    <mergeCell ref="C13:D13"/>
    <mergeCell ref="C14:D14"/>
    <mergeCell ref="C15:D15"/>
    <mergeCell ref="B16:D16"/>
    <mergeCell ref="B17:D17"/>
    <mergeCell ref="A2:J2"/>
    <mergeCell ref="A3:J3"/>
    <mergeCell ref="A4:J4"/>
    <mergeCell ref="A7:A9"/>
    <mergeCell ref="B7:D9"/>
    <mergeCell ref="E7:K7"/>
    <mergeCell ref="E8:E9"/>
    <mergeCell ref="F8:F9"/>
    <mergeCell ref="G8:G9"/>
    <mergeCell ref="H8:H9"/>
    <mergeCell ref="I8:I9"/>
    <mergeCell ref="J8:J9"/>
    <mergeCell ref="K8:K9"/>
  </mergeCells>
  <pageMargins left="0.7" right="0.7" top="0.75" bottom="0.75" header="0.51180555555555496" footer="0.51180555555555496"/>
  <pageSetup paperSize="9" scale="87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7"/>
  <sheetViews>
    <sheetView view="pageBreakPreview" topLeftCell="A7" zoomScale="110" zoomScaleNormal="100" zoomScalePageLayoutView="110" workbookViewId="0">
      <selection activeCell="A14" sqref="A14"/>
    </sheetView>
  </sheetViews>
  <sheetFormatPr defaultRowHeight="14.5" x14ac:dyDescent="0.35"/>
  <cols>
    <col min="1" max="1" width="40" customWidth="1"/>
    <col min="2" max="3" width="8.54296875" customWidth="1"/>
    <col min="4" max="4" width="13.1796875" customWidth="1"/>
    <col min="5" max="5" width="8.54296875" customWidth="1"/>
    <col min="6" max="6" width="12.81640625" hidden="1" customWidth="1"/>
    <col min="7" max="7" width="12" style="15" hidden="1" customWidth="1"/>
    <col min="8" max="8" width="12" style="16" hidden="1" customWidth="1"/>
    <col min="9" max="9" width="12.1796875" style="16" hidden="1" customWidth="1"/>
    <col min="10" max="10" width="10.54296875" style="16" customWidth="1"/>
    <col min="11" max="11" width="12.1796875" style="16" customWidth="1"/>
    <col min="12" max="12" width="11.81640625" customWidth="1"/>
    <col min="13" max="13" width="8.54296875" customWidth="1"/>
    <col min="14" max="14" width="10.26953125" customWidth="1"/>
    <col min="15" max="1025" width="8.54296875" customWidth="1"/>
  </cols>
  <sheetData>
    <row r="2" spans="1:15" x14ac:dyDescent="0.35">
      <c r="I2" s="83" t="s">
        <v>30</v>
      </c>
      <c r="J2" s="83"/>
      <c r="K2" s="83"/>
    </row>
    <row r="3" spans="1:15" ht="15.5" x14ac:dyDescent="0.35">
      <c r="A3" s="84" t="s">
        <v>31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17"/>
      <c r="M3" s="17"/>
      <c r="N3" s="17"/>
      <c r="O3" s="17"/>
    </row>
    <row r="4" spans="1:15" ht="29.25" customHeight="1" x14ac:dyDescent="0.35">
      <c r="A4" s="71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18"/>
      <c r="M4" s="18"/>
      <c r="N4" s="18"/>
      <c r="O4" s="18"/>
    </row>
    <row r="5" spans="1:15" x14ac:dyDescent="0.35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19"/>
      <c r="M5" s="19"/>
      <c r="N5" s="19"/>
      <c r="O5" s="19"/>
    </row>
    <row r="6" spans="1:15" ht="15.5" x14ac:dyDescent="0.35">
      <c r="A6" s="84" t="s">
        <v>32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17"/>
      <c r="M6" s="17"/>
      <c r="N6" s="17"/>
      <c r="O6" s="17"/>
    </row>
    <row r="7" spans="1:15" ht="15.5" x14ac:dyDescent="0.35">
      <c r="A7" s="20"/>
      <c r="B7" s="20"/>
      <c r="C7" s="20"/>
      <c r="D7" s="20"/>
      <c r="E7" s="20"/>
      <c r="F7" s="20"/>
      <c r="G7" s="21"/>
      <c r="H7" s="22"/>
      <c r="I7" s="22"/>
    </row>
    <row r="8" spans="1:15" x14ac:dyDescent="0.35">
      <c r="G8" s="85"/>
      <c r="H8" s="85"/>
      <c r="I8" s="85"/>
      <c r="J8" s="86" t="s">
        <v>27</v>
      </c>
      <c r="K8" s="86"/>
    </row>
    <row r="9" spans="1:15" ht="15" customHeight="1" x14ac:dyDescent="0.35">
      <c r="A9" s="78" t="s">
        <v>33</v>
      </c>
      <c r="B9" s="78" t="s">
        <v>34</v>
      </c>
      <c r="C9" s="78"/>
      <c r="D9" s="78"/>
      <c r="E9" s="78"/>
      <c r="F9" s="78" t="s">
        <v>35</v>
      </c>
      <c r="G9" s="78"/>
      <c r="H9" s="78"/>
      <c r="I9" s="78"/>
      <c r="J9" s="78"/>
      <c r="K9" s="78"/>
      <c r="L9" s="78"/>
    </row>
    <row r="10" spans="1:15" ht="51.75" customHeight="1" x14ac:dyDescent="0.35">
      <c r="A10" s="78"/>
      <c r="B10" s="4" t="s">
        <v>36</v>
      </c>
      <c r="C10" s="4" t="s">
        <v>37</v>
      </c>
      <c r="D10" s="4" t="s">
        <v>38</v>
      </c>
      <c r="E10" s="4" t="s">
        <v>39</v>
      </c>
      <c r="F10" s="23" t="s">
        <v>40</v>
      </c>
      <c r="G10" s="24" t="s">
        <v>8</v>
      </c>
      <c r="H10" s="25" t="s">
        <v>9</v>
      </c>
      <c r="I10" s="25" t="s">
        <v>10</v>
      </c>
      <c r="J10" s="25" t="s">
        <v>11</v>
      </c>
      <c r="K10" s="3" t="s">
        <v>28</v>
      </c>
      <c r="L10" s="3" t="s">
        <v>13</v>
      </c>
    </row>
    <row r="11" spans="1:15" x14ac:dyDescent="0.3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26">
        <v>6</v>
      </c>
      <c r="H11" s="27">
        <v>7</v>
      </c>
      <c r="I11" s="27">
        <v>8</v>
      </c>
      <c r="J11" s="27">
        <v>6</v>
      </c>
      <c r="K11" s="27">
        <v>7</v>
      </c>
      <c r="L11" s="27">
        <v>8</v>
      </c>
    </row>
    <row r="12" spans="1:15" ht="15" customHeight="1" x14ac:dyDescent="0.35">
      <c r="A12" s="87" t="s">
        <v>2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</row>
    <row r="13" spans="1:15" ht="18.75" customHeight="1" x14ac:dyDescent="0.35">
      <c r="A13" s="28" t="s">
        <v>41</v>
      </c>
      <c r="B13" s="29" t="s">
        <v>42</v>
      </c>
      <c r="C13" s="29" t="s">
        <v>43</v>
      </c>
      <c r="D13" s="29" t="s">
        <v>43</v>
      </c>
      <c r="E13" s="29" t="s">
        <v>43</v>
      </c>
      <c r="F13" s="30">
        <v>0</v>
      </c>
      <c r="G13" s="31">
        <f t="shared" ref="G13:L13" si="0">G16</f>
        <v>14943.342709999999</v>
      </c>
      <c r="H13" s="32">
        <f t="shared" si="0"/>
        <v>10485.717000000001</v>
      </c>
      <c r="I13" s="32">
        <f t="shared" si="0"/>
        <v>624.65062999999998</v>
      </c>
      <c r="J13" s="32">
        <f t="shared" si="0"/>
        <v>32776.451000000001</v>
      </c>
      <c r="K13" s="32">
        <f t="shared" si="0"/>
        <v>18031.624</v>
      </c>
      <c r="L13" s="32">
        <f t="shared" si="0"/>
        <v>18627.978999999999</v>
      </c>
      <c r="N13" s="33"/>
    </row>
    <row r="14" spans="1:15" ht="22.5" hidden="1" customHeight="1" x14ac:dyDescent="0.35">
      <c r="A14" s="88" t="s">
        <v>23</v>
      </c>
      <c r="B14" s="30" t="s">
        <v>44</v>
      </c>
      <c r="C14" s="34" t="s">
        <v>45</v>
      </c>
      <c r="D14" s="35" t="s">
        <v>46</v>
      </c>
      <c r="E14" s="35" t="s">
        <v>47</v>
      </c>
      <c r="F14" s="30"/>
      <c r="G14" s="31"/>
      <c r="H14" s="32"/>
      <c r="I14" s="32"/>
      <c r="J14" s="32"/>
      <c r="K14" s="32"/>
      <c r="L14" s="32"/>
      <c r="N14" s="33"/>
    </row>
    <row r="15" spans="1:15" ht="16.5" hidden="1" customHeight="1" x14ac:dyDescent="0.35">
      <c r="A15" s="88"/>
      <c r="B15" s="30" t="s">
        <v>48</v>
      </c>
      <c r="C15" s="34" t="s">
        <v>45</v>
      </c>
      <c r="D15" s="29" t="s">
        <v>46</v>
      </c>
      <c r="E15" s="29" t="s">
        <v>47</v>
      </c>
      <c r="F15" s="30"/>
      <c r="G15" s="31"/>
      <c r="H15" s="32"/>
      <c r="I15" s="32"/>
      <c r="J15" s="32"/>
      <c r="K15" s="32"/>
      <c r="L15" s="32"/>
      <c r="N15" s="33"/>
    </row>
    <row r="16" spans="1:15" ht="53.25" customHeight="1" x14ac:dyDescent="0.35">
      <c r="A16" s="88"/>
      <c r="B16" s="29" t="s">
        <v>42</v>
      </c>
      <c r="C16" s="36" t="s">
        <v>49</v>
      </c>
      <c r="D16" s="35" t="s">
        <v>50</v>
      </c>
      <c r="E16" s="37" t="s">
        <v>47</v>
      </c>
      <c r="F16" s="38">
        <v>0</v>
      </c>
      <c r="G16" s="39">
        <f>G17+G19+G21+G24+G27+G29+G41+G45</f>
        <v>14943.342709999999</v>
      </c>
      <c r="H16" s="40">
        <f>H17+H19+H21+H24+H27+H29+H36</f>
        <v>10485.717000000001</v>
      </c>
      <c r="I16" s="40">
        <f>I17+I19+I21+I24+I27</f>
        <v>624.65062999999998</v>
      </c>
      <c r="J16" s="40">
        <f>J17+J19+J21+J24+J27+J48</f>
        <v>32776.451000000001</v>
      </c>
      <c r="K16" s="40">
        <f>K17+K19+K21+K24+K27</f>
        <v>18031.624</v>
      </c>
      <c r="L16" s="40">
        <f>L17+L19+L21+L24+L27</f>
        <v>18627.978999999999</v>
      </c>
      <c r="N16" s="41"/>
    </row>
    <row r="17" spans="1:14" ht="22.5" customHeight="1" x14ac:dyDescent="0.35">
      <c r="A17" s="89" t="s">
        <v>51</v>
      </c>
      <c r="B17" s="29" t="s">
        <v>42</v>
      </c>
      <c r="C17" s="29" t="s">
        <v>52</v>
      </c>
      <c r="D17" s="29" t="s">
        <v>53</v>
      </c>
      <c r="E17" s="29" t="s">
        <v>47</v>
      </c>
      <c r="F17" s="42">
        <f t="shared" ref="F17:L17" si="1">F18</f>
        <v>0</v>
      </c>
      <c r="G17" s="43">
        <f t="shared" si="1"/>
        <v>25.7</v>
      </c>
      <c r="H17" s="44">
        <f t="shared" si="1"/>
        <v>64.983999999999995</v>
      </c>
      <c r="I17" s="44">
        <f t="shared" si="1"/>
        <v>108.01600000000001</v>
      </c>
      <c r="J17" s="44">
        <f t="shared" si="1"/>
        <v>269.32</v>
      </c>
      <c r="K17" s="44">
        <f t="shared" si="1"/>
        <v>170</v>
      </c>
      <c r="L17" s="44">
        <f t="shared" si="1"/>
        <v>170</v>
      </c>
      <c r="M17" s="45"/>
      <c r="N17" s="46"/>
    </row>
    <row r="18" spans="1:14" ht="22.5" customHeight="1" x14ac:dyDescent="0.35">
      <c r="A18" s="89"/>
      <c r="B18" s="47" t="s">
        <v>42</v>
      </c>
      <c r="C18" s="48" t="s">
        <v>52</v>
      </c>
      <c r="D18" s="49" t="s">
        <v>53</v>
      </c>
      <c r="E18" s="50" t="s">
        <v>54</v>
      </c>
      <c r="F18" s="51">
        <v>0</v>
      </c>
      <c r="G18" s="52">
        <v>25.7</v>
      </c>
      <c r="H18" s="53">
        <v>64.983999999999995</v>
      </c>
      <c r="I18" s="53">
        <v>108.01600000000001</v>
      </c>
      <c r="J18" s="53">
        <v>269.32</v>
      </c>
      <c r="K18" s="53">
        <v>170</v>
      </c>
      <c r="L18" s="53">
        <v>170</v>
      </c>
      <c r="N18" s="54"/>
    </row>
    <row r="19" spans="1:14" ht="21.75" customHeight="1" x14ac:dyDescent="0.35">
      <c r="A19" s="89" t="s">
        <v>55</v>
      </c>
      <c r="B19" s="29" t="s">
        <v>42</v>
      </c>
      <c r="C19" s="29" t="s">
        <v>56</v>
      </c>
      <c r="D19" s="29" t="s">
        <v>57</v>
      </c>
      <c r="E19" s="29" t="s">
        <v>47</v>
      </c>
      <c r="F19" s="30">
        <f t="shared" ref="F19:L19" si="2">F20</f>
        <v>0</v>
      </c>
      <c r="G19" s="32">
        <f t="shared" si="2"/>
        <v>741.92277999999999</v>
      </c>
      <c r="H19" s="55">
        <f t="shared" si="2"/>
        <v>100.51</v>
      </c>
      <c r="I19" s="32">
        <f t="shared" si="2"/>
        <v>180.67308</v>
      </c>
      <c r="J19" s="32">
        <f t="shared" si="2"/>
        <v>3051.5529999999999</v>
      </c>
      <c r="K19" s="32">
        <f t="shared" si="2"/>
        <v>891.524</v>
      </c>
      <c r="L19" s="32">
        <f t="shared" si="2"/>
        <v>891.524</v>
      </c>
      <c r="N19" s="54"/>
    </row>
    <row r="20" spans="1:14" ht="18" customHeight="1" x14ac:dyDescent="0.35">
      <c r="A20" s="89"/>
      <c r="B20" s="47" t="s">
        <v>42</v>
      </c>
      <c r="C20" s="48" t="s">
        <v>56</v>
      </c>
      <c r="D20" s="49" t="s">
        <v>57</v>
      </c>
      <c r="E20" s="50" t="s">
        <v>54</v>
      </c>
      <c r="F20" s="56">
        <v>0</v>
      </c>
      <c r="G20" s="57">
        <v>741.92277999999999</v>
      </c>
      <c r="H20" s="58">
        <v>100.51</v>
      </c>
      <c r="I20" s="57">
        <v>180.67308</v>
      </c>
      <c r="J20" s="57">
        <v>3051.5529999999999</v>
      </c>
      <c r="K20" s="57">
        <v>891.524</v>
      </c>
      <c r="L20" s="57">
        <v>891.524</v>
      </c>
    </row>
    <row r="21" spans="1:14" ht="17.25" customHeight="1" x14ac:dyDescent="0.35">
      <c r="A21" s="90" t="s">
        <v>58</v>
      </c>
      <c r="B21" s="29" t="s">
        <v>42</v>
      </c>
      <c r="C21" s="29" t="s">
        <v>59</v>
      </c>
      <c r="D21" s="29" t="s">
        <v>60</v>
      </c>
      <c r="E21" s="29" t="s">
        <v>47</v>
      </c>
      <c r="F21" s="59">
        <f>F22</f>
        <v>0</v>
      </c>
      <c r="G21" s="60">
        <f>G22+G23</f>
        <v>813.83717000000001</v>
      </c>
      <c r="H21" s="61">
        <f>H22+H23</f>
        <v>131.4</v>
      </c>
      <c r="I21" s="60">
        <f>I22</f>
        <v>271.70155</v>
      </c>
      <c r="J21" s="60">
        <f>J22</f>
        <v>26796.561000000002</v>
      </c>
      <c r="K21" s="60">
        <f>K22</f>
        <v>16237.92</v>
      </c>
      <c r="L21" s="60">
        <f>L22</f>
        <v>16787.355</v>
      </c>
    </row>
    <row r="22" spans="1:14" ht="24.75" customHeight="1" x14ac:dyDescent="0.35">
      <c r="A22" s="90"/>
      <c r="B22" s="47" t="s">
        <v>42</v>
      </c>
      <c r="C22" s="62" t="s">
        <v>59</v>
      </c>
      <c r="D22" s="62" t="s">
        <v>60</v>
      </c>
      <c r="E22" s="62" t="s">
        <v>54</v>
      </c>
      <c r="F22" s="63">
        <v>0</v>
      </c>
      <c r="G22" s="64">
        <v>532.45117000000005</v>
      </c>
      <c r="H22" s="65">
        <v>131.4</v>
      </c>
      <c r="I22" s="64">
        <v>271.70155</v>
      </c>
      <c r="J22" s="64">
        <v>26796.561000000002</v>
      </c>
      <c r="K22" s="64">
        <v>16237.92</v>
      </c>
      <c r="L22" s="64">
        <v>16787.355</v>
      </c>
    </row>
    <row r="23" spans="1:14" ht="21.75" hidden="1" customHeight="1" x14ac:dyDescent="0.35">
      <c r="A23" s="90"/>
      <c r="B23" s="47" t="s">
        <v>42</v>
      </c>
      <c r="C23" s="62" t="s">
        <v>59</v>
      </c>
      <c r="D23" s="62" t="s">
        <v>60</v>
      </c>
      <c r="E23" s="62" t="s">
        <v>61</v>
      </c>
      <c r="F23" s="63">
        <v>0</v>
      </c>
      <c r="G23" s="64">
        <v>281.38600000000002</v>
      </c>
      <c r="H23" s="65">
        <v>0</v>
      </c>
      <c r="I23" s="65">
        <v>0</v>
      </c>
      <c r="J23" s="65"/>
      <c r="K23" s="65"/>
      <c r="L23" s="65"/>
    </row>
    <row r="24" spans="1:14" ht="19.5" customHeight="1" x14ac:dyDescent="0.35">
      <c r="A24" s="89" t="s">
        <v>62</v>
      </c>
      <c r="B24" s="29" t="s">
        <v>42</v>
      </c>
      <c r="C24" s="29" t="s">
        <v>63</v>
      </c>
      <c r="D24" s="29" t="s">
        <v>64</v>
      </c>
      <c r="E24" s="29" t="s">
        <v>47</v>
      </c>
      <c r="F24" s="59">
        <f>F25</f>
        <v>0</v>
      </c>
      <c r="G24" s="60">
        <f>G25</f>
        <v>347</v>
      </c>
      <c r="H24" s="61">
        <f>H25+H26</f>
        <v>54</v>
      </c>
      <c r="I24" s="60">
        <f>I25+I26</f>
        <v>37.5</v>
      </c>
      <c r="J24" s="60">
        <f>J25+J26</f>
        <v>2562.2620000000002</v>
      </c>
      <c r="K24" s="60">
        <f>K25+K26</f>
        <v>658.08</v>
      </c>
      <c r="L24" s="60">
        <f>L25+L26</f>
        <v>705</v>
      </c>
    </row>
    <row r="25" spans="1:14" ht="20.25" customHeight="1" x14ac:dyDescent="0.35">
      <c r="A25" s="89"/>
      <c r="B25" s="47" t="s">
        <v>42</v>
      </c>
      <c r="C25" s="49" t="s">
        <v>63</v>
      </c>
      <c r="D25" s="49" t="s">
        <v>64</v>
      </c>
      <c r="E25" s="50" t="s">
        <v>54</v>
      </c>
      <c r="F25" s="66">
        <v>0</v>
      </c>
      <c r="G25" s="64">
        <v>347</v>
      </c>
      <c r="H25" s="65">
        <v>30</v>
      </c>
      <c r="I25" s="64">
        <v>37.5</v>
      </c>
      <c r="J25" s="64">
        <v>2547.2620000000002</v>
      </c>
      <c r="K25" s="64">
        <v>643.08000000000004</v>
      </c>
      <c r="L25" s="64">
        <v>690</v>
      </c>
    </row>
    <row r="26" spans="1:14" ht="20.25" customHeight="1" x14ac:dyDescent="0.35">
      <c r="A26" s="89"/>
      <c r="B26" s="47" t="s">
        <v>42</v>
      </c>
      <c r="C26" s="62" t="s">
        <v>63</v>
      </c>
      <c r="D26" s="62" t="s">
        <v>64</v>
      </c>
      <c r="E26" s="62" t="s">
        <v>65</v>
      </c>
      <c r="F26" s="66"/>
      <c r="G26" s="64">
        <v>0</v>
      </c>
      <c r="H26" s="65">
        <v>24</v>
      </c>
      <c r="I26" s="64">
        <v>0</v>
      </c>
      <c r="J26" s="64">
        <v>15</v>
      </c>
      <c r="K26" s="64">
        <v>15</v>
      </c>
      <c r="L26" s="64">
        <v>15</v>
      </c>
    </row>
    <row r="27" spans="1:14" ht="18" customHeight="1" x14ac:dyDescent="0.35">
      <c r="A27" s="89" t="s">
        <v>66</v>
      </c>
      <c r="B27" s="29" t="s">
        <v>42</v>
      </c>
      <c r="C27" s="29" t="s">
        <v>67</v>
      </c>
      <c r="D27" s="29" t="s">
        <v>68</v>
      </c>
      <c r="E27" s="29" t="s">
        <v>47</v>
      </c>
      <c r="F27" s="59">
        <f t="shared" ref="F27:L27" si="3">F28</f>
        <v>0</v>
      </c>
      <c r="G27" s="60">
        <f t="shared" si="3"/>
        <v>74.849999999999994</v>
      </c>
      <c r="H27" s="61">
        <f t="shared" si="3"/>
        <v>0</v>
      </c>
      <c r="I27" s="61">
        <f t="shared" si="3"/>
        <v>26.76</v>
      </c>
      <c r="J27" s="61">
        <f t="shared" si="3"/>
        <v>96.754999999999995</v>
      </c>
      <c r="K27" s="61">
        <f t="shared" si="3"/>
        <v>74.099999999999994</v>
      </c>
      <c r="L27" s="61">
        <f t="shared" si="3"/>
        <v>74.099999999999994</v>
      </c>
    </row>
    <row r="28" spans="1:14" ht="23.25" customHeight="1" x14ac:dyDescent="0.35">
      <c r="A28" s="89"/>
      <c r="B28" s="47" t="s">
        <v>42</v>
      </c>
      <c r="C28" s="62" t="s">
        <v>67</v>
      </c>
      <c r="D28" s="62" t="s">
        <v>68</v>
      </c>
      <c r="E28" s="62" t="s">
        <v>54</v>
      </c>
      <c r="F28" s="63">
        <v>0</v>
      </c>
      <c r="G28" s="64">
        <v>74.849999999999994</v>
      </c>
      <c r="H28" s="65">
        <v>0</v>
      </c>
      <c r="I28" s="65">
        <v>26.76</v>
      </c>
      <c r="J28" s="65">
        <v>96.754999999999995</v>
      </c>
      <c r="K28" s="65">
        <v>74.099999999999994</v>
      </c>
      <c r="L28" s="65">
        <v>74.099999999999994</v>
      </c>
    </row>
    <row r="29" spans="1:14" s="16" customFormat="1" ht="21" hidden="1" customHeight="1" x14ac:dyDescent="0.35">
      <c r="A29" s="91" t="s">
        <v>69</v>
      </c>
      <c r="B29" s="29" t="s">
        <v>42</v>
      </c>
      <c r="C29" s="67" t="s">
        <v>49</v>
      </c>
      <c r="D29" s="67" t="s">
        <v>70</v>
      </c>
      <c r="E29" s="67" t="s">
        <v>47</v>
      </c>
      <c r="F29" s="61">
        <v>0</v>
      </c>
      <c r="G29" s="60">
        <f>G30+G33</f>
        <v>9858</v>
      </c>
      <c r="H29" s="60">
        <f>H30+H33</f>
        <v>9114.6857</v>
      </c>
      <c r="I29" s="61">
        <v>0</v>
      </c>
      <c r="J29" s="61">
        <v>0</v>
      </c>
      <c r="K29" s="61">
        <v>0</v>
      </c>
      <c r="L29" s="61">
        <v>0</v>
      </c>
    </row>
    <row r="30" spans="1:14" s="16" customFormat="1" ht="19.5" hidden="1" customHeight="1" x14ac:dyDescent="0.35">
      <c r="A30" s="91"/>
      <c r="B30" s="29" t="s">
        <v>42</v>
      </c>
      <c r="C30" s="67" t="s">
        <v>56</v>
      </c>
      <c r="D30" s="67" t="s">
        <v>70</v>
      </c>
      <c r="E30" s="67" t="s">
        <v>47</v>
      </c>
      <c r="F30" s="65">
        <v>0</v>
      </c>
      <c r="G30" s="60">
        <f>G31+G32</f>
        <v>842.48299999999995</v>
      </c>
      <c r="H30" s="60">
        <f>H31+H32</f>
        <v>1000</v>
      </c>
      <c r="I30" s="61">
        <v>0</v>
      </c>
      <c r="J30" s="61">
        <v>0</v>
      </c>
      <c r="K30" s="61">
        <v>0</v>
      </c>
      <c r="L30" s="61">
        <v>0</v>
      </c>
    </row>
    <row r="31" spans="1:14" s="16" customFormat="1" ht="19.5" hidden="1" customHeight="1" x14ac:dyDescent="0.35">
      <c r="A31" s="91"/>
      <c r="B31" s="47" t="s">
        <v>42</v>
      </c>
      <c r="C31" s="47" t="s">
        <v>56</v>
      </c>
      <c r="D31" s="47" t="s">
        <v>70</v>
      </c>
      <c r="E31" s="47" t="s">
        <v>54</v>
      </c>
      <c r="F31" s="65"/>
      <c r="G31" s="68">
        <v>81.688500000000005</v>
      </c>
      <c r="H31" s="68">
        <v>1000</v>
      </c>
      <c r="I31" s="69">
        <v>0</v>
      </c>
      <c r="J31" s="69">
        <v>0</v>
      </c>
      <c r="K31" s="69">
        <v>0</v>
      </c>
      <c r="L31" s="69">
        <v>0</v>
      </c>
    </row>
    <row r="32" spans="1:14" s="16" customFormat="1" ht="19.5" hidden="1" customHeight="1" x14ac:dyDescent="0.35">
      <c r="A32" s="91"/>
      <c r="B32" s="47" t="s">
        <v>42</v>
      </c>
      <c r="C32" s="47" t="s">
        <v>56</v>
      </c>
      <c r="D32" s="47" t="s">
        <v>70</v>
      </c>
      <c r="E32" s="47" t="s">
        <v>61</v>
      </c>
      <c r="F32" s="65">
        <v>0</v>
      </c>
      <c r="G32" s="64">
        <v>760.79449999999997</v>
      </c>
      <c r="H32" s="64">
        <v>0</v>
      </c>
      <c r="I32" s="65">
        <v>0</v>
      </c>
      <c r="J32" s="65">
        <v>0</v>
      </c>
      <c r="K32" s="65">
        <v>0</v>
      </c>
      <c r="L32" s="65">
        <v>0</v>
      </c>
    </row>
    <row r="33" spans="1:12" s="16" customFormat="1" ht="19.5" hidden="1" customHeight="1" x14ac:dyDescent="0.35">
      <c r="A33" s="91"/>
      <c r="B33" s="29" t="s">
        <v>42</v>
      </c>
      <c r="C33" s="67" t="s">
        <v>59</v>
      </c>
      <c r="D33" s="67" t="s">
        <v>70</v>
      </c>
      <c r="E33" s="67" t="s">
        <v>47</v>
      </c>
      <c r="F33" s="61">
        <v>0</v>
      </c>
      <c r="G33" s="60">
        <f>G34+G35</f>
        <v>9015.5169999999998</v>
      </c>
      <c r="H33" s="60">
        <f>H34+H35</f>
        <v>8114.6857</v>
      </c>
      <c r="I33" s="61">
        <v>0</v>
      </c>
      <c r="J33" s="61">
        <v>0</v>
      </c>
      <c r="K33" s="61">
        <v>0</v>
      </c>
      <c r="L33" s="61">
        <v>0</v>
      </c>
    </row>
    <row r="34" spans="1:12" s="16" customFormat="1" ht="19.5" hidden="1" customHeight="1" x14ac:dyDescent="0.35">
      <c r="A34" s="91"/>
      <c r="B34" s="47" t="s">
        <v>42</v>
      </c>
      <c r="C34" s="47" t="s">
        <v>59</v>
      </c>
      <c r="D34" s="47" t="s">
        <v>70</v>
      </c>
      <c r="E34" s="47" t="s">
        <v>54</v>
      </c>
      <c r="F34" s="61"/>
      <c r="G34" s="68">
        <v>921.17603999999994</v>
      </c>
      <c r="H34" s="68">
        <v>8114.6857</v>
      </c>
      <c r="I34" s="69">
        <v>0</v>
      </c>
      <c r="J34" s="69">
        <v>0</v>
      </c>
      <c r="K34" s="69">
        <v>0</v>
      </c>
      <c r="L34" s="69">
        <v>0</v>
      </c>
    </row>
    <row r="35" spans="1:12" s="16" customFormat="1" ht="18.75" hidden="1" customHeight="1" x14ac:dyDescent="0.35">
      <c r="A35" s="91"/>
      <c r="B35" s="47" t="s">
        <v>42</v>
      </c>
      <c r="C35" s="47" t="s">
        <v>59</v>
      </c>
      <c r="D35" s="47" t="s">
        <v>70</v>
      </c>
      <c r="E35" s="47" t="s">
        <v>61</v>
      </c>
      <c r="F35" s="65">
        <v>0</v>
      </c>
      <c r="G35" s="64">
        <v>8094.3409600000005</v>
      </c>
      <c r="H35" s="64">
        <v>0</v>
      </c>
      <c r="I35" s="65">
        <v>0</v>
      </c>
      <c r="J35" s="65">
        <v>0</v>
      </c>
      <c r="K35" s="65">
        <v>0</v>
      </c>
      <c r="L35" s="65">
        <v>0</v>
      </c>
    </row>
    <row r="36" spans="1:12" s="16" customFormat="1" ht="18.75" hidden="1" customHeight="1" x14ac:dyDescent="0.35">
      <c r="A36" s="91" t="s">
        <v>71</v>
      </c>
      <c r="B36" s="29" t="s">
        <v>42</v>
      </c>
      <c r="C36" s="67" t="s">
        <v>49</v>
      </c>
      <c r="D36" s="67" t="s">
        <v>72</v>
      </c>
      <c r="E36" s="67" t="s">
        <v>47</v>
      </c>
      <c r="F36" s="65"/>
      <c r="G36" s="60">
        <v>0</v>
      </c>
      <c r="H36" s="60">
        <f>H37+H39</f>
        <v>1020.1373</v>
      </c>
      <c r="I36" s="60">
        <f>I37+I39</f>
        <v>0</v>
      </c>
      <c r="J36" s="60">
        <f>J37+J39</f>
        <v>0</v>
      </c>
      <c r="K36" s="60">
        <f>K37+K39</f>
        <v>0</v>
      </c>
      <c r="L36" s="60">
        <f>L37+L39</f>
        <v>0</v>
      </c>
    </row>
    <row r="37" spans="1:12" s="16" customFormat="1" ht="18.75" hidden="1" customHeight="1" x14ac:dyDescent="0.35">
      <c r="A37" s="91"/>
      <c r="B37" s="29" t="s">
        <v>42</v>
      </c>
      <c r="C37" s="67" t="s">
        <v>56</v>
      </c>
      <c r="D37" s="67" t="s">
        <v>72</v>
      </c>
      <c r="E37" s="67" t="s">
        <v>47</v>
      </c>
      <c r="F37" s="65"/>
      <c r="G37" s="60">
        <v>0</v>
      </c>
      <c r="H37" s="60">
        <f>H38</f>
        <v>142.297</v>
      </c>
      <c r="I37" s="60">
        <f>I38</f>
        <v>0</v>
      </c>
      <c r="J37" s="60">
        <f>J38</f>
        <v>0</v>
      </c>
      <c r="K37" s="60">
        <f>K38</f>
        <v>0</v>
      </c>
      <c r="L37" s="60">
        <f>L38</f>
        <v>0</v>
      </c>
    </row>
    <row r="38" spans="1:12" s="16" customFormat="1" ht="18.75" hidden="1" customHeight="1" x14ac:dyDescent="0.35">
      <c r="A38" s="91"/>
      <c r="B38" s="47" t="s">
        <v>42</v>
      </c>
      <c r="C38" s="47" t="s">
        <v>56</v>
      </c>
      <c r="D38" s="47" t="s">
        <v>72</v>
      </c>
      <c r="E38" s="47" t="s">
        <v>54</v>
      </c>
      <c r="F38" s="65"/>
      <c r="G38" s="64">
        <v>0</v>
      </c>
      <c r="H38" s="64">
        <v>142.297</v>
      </c>
      <c r="I38" s="65">
        <v>0</v>
      </c>
      <c r="J38" s="65">
        <v>0</v>
      </c>
      <c r="K38" s="65">
        <v>0</v>
      </c>
      <c r="L38" s="65">
        <v>0</v>
      </c>
    </row>
    <row r="39" spans="1:12" s="16" customFormat="1" ht="18.75" hidden="1" customHeight="1" x14ac:dyDescent="0.35">
      <c r="A39" s="91"/>
      <c r="B39" s="29" t="s">
        <v>42</v>
      </c>
      <c r="C39" s="67" t="s">
        <v>59</v>
      </c>
      <c r="D39" s="67" t="s">
        <v>72</v>
      </c>
      <c r="E39" s="67" t="s">
        <v>47</v>
      </c>
      <c r="F39" s="65"/>
      <c r="G39" s="60">
        <v>0</v>
      </c>
      <c r="H39" s="60">
        <f>H40</f>
        <v>877.84029999999996</v>
      </c>
      <c r="I39" s="60">
        <f>I40</f>
        <v>0</v>
      </c>
      <c r="J39" s="60">
        <f>J40</f>
        <v>0</v>
      </c>
      <c r="K39" s="60">
        <f>K40</f>
        <v>0</v>
      </c>
      <c r="L39" s="60">
        <f>L40</f>
        <v>0</v>
      </c>
    </row>
    <row r="40" spans="1:12" s="16" customFormat="1" ht="18.75" hidden="1" customHeight="1" x14ac:dyDescent="0.35">
      <c r="A40" s="91"/>
      <c r="B40" s="47" t="s">
        <v>42</v>
      </c>
      <c r="C40" s="47" t="s">
        <v>59</v>
      </c>
      <c r="D40" s="47" t="s">
        <v>72</v>
      </c>
      <c r="E40" s="47" t="s">
        <v>54</v>
      </c>
      <c r="F40" s="65"/>
      <c r="G40" s="64">
        <v>0</v>
      </c>
      <c r="H40" s="64">
        <v>877.84029999999996</v>
      </c>
      <c r="I40" s="65">
        <v>0</v>
      </c>
      <c r="J40" s="65">
        <v>0</v>
      </c>
      <c r="K40" s="65">
        <v>0</v>
      </c>
      <c r="L40" s="65">
        <v>0</v>
      </c>
    </row>
    <row r="41" spans="1:12" s="16" customFormat="1" ht="20.25" hidden="1" customHeight="1" x14ac:dyDescent="0.35">
      <c r="A41" s="91" t="s">
        <v>73</v>
      </c>
      <c r="B41" s="29" t="s">
        <v>42</v>
      </c>
      <c r="C41" s="67" t="s">
        <v>49</v>
      </c>
      <c r="D41" s="67" t="s">
        <v>74</v>
      </c>
      <c r="E41" s="67" t="s">
        <v>47</v>
      </c>
      <c r="F41" s="61">
        <v>0</v>
      </c>
      <c r="G41" s="60">
        <f>G42</f>
        <v>2888.54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</row>
    <row r="42" spans="1:12" s="16" customFormat="1" ht="18.75" hidden="1" customHeight="1" x14ac:dyDescent="0.35">
      <c r="A42" s="91"/>
      <c r="B42" s="29" t="s">
        <v>42</v>
      </c>
      <c r="C42" s="67" t="s">
        <v>59</v>
      </c>
      <c r="D42" s="67" t="s">
        <v>74</v>
      </c>
      <c r="E42" s="67" t="s">
        <v>47</v>
      </c>
      <c r="F42" s="61">
        <v>0</v>
      </c>
      <c r="G42" s="60">
        <f>G43+G44</f>
        <v>2888.54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</row>
    <row r="43" spans="1:12" s="16" customFormat="1" ht="18.75" hidden="1" customHeight="1" x14ac:dyDescent="0.35">
      <c r="A43" s="91"/>
      <c r="B43" s="47" t="s">
        <v>42</v>
      </c>
      <c r="C43" s="47" t="s">
        <v>59</v>
      </c>
      <c r="D43" s="47" t="s">
        <v>74</v>
      </c>
      <c r="E43" s="47" t="s">
        <v>54</v>
      </c>
      <c r="F43" s="65">
        <v>0</v>
      </c>
      <c r="G43" s="64">
        <v>2457.4666900000002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</row>
    <row r="44" spans="1:12" s="16" customFormat="1" ht="19.5" hidden="1" customHeight="1" x14ac:dyDescent="0.35">
      <c r="A44" s="91"/>
      <c r="B44" s="47" t="s">
        <v>42</v>
      </c>
      <c r="C44" s="47" t="s">
        <v>59</v>
      </c>
      <c r="D44" s="47" t="s">
        <v>74</v>
      </c>
      <c r="E44" s="47" t="s">
        <v>61</v>
      </c>
      <c r="F44" s="65">
        <v>0</v>
      </c>
      <c r="G44" s="64">
        <v>431.07330999999999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</row>
    <row r="45" spans="1:12" s="16" customFormat="1" ht="21" hidden="1" customHeight="1" x14ac:dyDescent="0.35">
      <c r="A45" s="91" t="s">
        <v>75</v>
      </c>
      <c r="B45" s="29" t="s">
        <v>42</v>
      </c>
      <c r="C45" s="67" t="s">
        <v>49</v>
      </c>
      <c r="D45" s="67" t="s">
        <v>76</v>
      </c>
      <c r="E45" s="67" t="s">
        <v>47</v>
      </c>
      <c r="F45" s="61">
        <f>F47</f>
        <v>0</v>
      </c>
      <c r="G45" s="60">
        <f>G46</f>
        <v>193.49276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</row>
    <row r="46" spans="1:12" s="16" customFormat="1" ht="22.5" hidden="1" customHeight="1" x14ac:dyDescent="0.35">
      <c r="A46" s="91"/>
      <c r="B46" s="29" t="s">
        <v>42</v>
      </c>
      <c r="C46" s="67" t="s">
        <v>52</v>
      </c>
      <c r="D46" s="67" t="s">
        <v>76</v>
      </c>
      <c r="E46" s="67" t="s">
        <v>47</v>
      </c>
      <c r="F46" s="61">
        <v>0</v>
      </c>
      <c r="G46" s="60">
        <f>G47</f>
        <v>193.49276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</row>
    <row r="47" spans="1:12" s="16" customFormat="1" ht="33" hidden="1" customHeight="1" x14ac:dyDescent="0.35">
      <c r="A47" s="91"/>
      <c r="B47" s="47" t="s">
        <v>42</v>
      </c>
      <c r="C47" s="47" t="s">
        <v>52</v>
      </c>
      <c r="D47" s="47" t="s">
        <v>76</v>
      </c>
      <c r="E47" s="47" t="s">
        <v>54</v>
      </c>
      <c r="F47" s="65">
        <v>0</v>
      </c>
      <c r="G47" s="64">
        <v>193.49276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</row>
    <row r="48" spans="1:12" s="16" customFormat="1" ht="58.5" hidden="1" customHeight="1" x14ac:dyDescent="0.35">
      <c r="A48" s="92" t="s">
        <v>23</v>
      </c>
      <c r="B48" s="29" t="s">
        <v>42</v>
      </c>
      <c r="C48" s="67" t="s">
        <v>49</v>
      </c>
      <c r="D48" s="67" t="s">
        <v>77</v>
      </c>
      <c r="E48" s="67" t="s">
        <v>47</v>
      </c>
      <c r="F48" s="61">
        <f>F50</f>
        <v>0</v>
      </c>
      <c r="G48" s="60">
        <f>G49</f>
        <v>0</v>
      </c>
      <c r="H48" s="61">
        <v>0</v>
      </c>
      <c r="I48" s="61">
        <v>0</v>
      </c>
      <c r="J48" s="61">
        <f>J49</f>
        <v>0</v>
      </c>
      <c r="K48" s="61">
        <v>0</v>
      </c>
      <c r="L48" s="61">
        <v>0</v>
      </c>
    </row>
    <row r="49" spans="1:12" s="16" customFormat="1" hidden="1" x14ac:dyDescent="0.35">
      <c r="A49" s="92"/>
      <c r="B49" s="29" t="s">
        <v>42</v>
      </c>
      <c r="C49" s="67" t="s">
        <v>78</v>
      </c>
      <c r="D49" s="67" t="s">
        <v>77</v>
      </c>
      <c r="E49" s="67" t="s">
        <v>47</v>
      </c>
      <c r="F49" s="61">
        <v>0</v>
      </c>
      <c r="G49" s="60">
        <f>G50</f>
        <v>0</v>
      </c>
      <c r="H49" s="61">
        <v>0</v>
      </c>
      <c r="I49" s="61">
        <v>0</v>
      </c>
      <c r="J49" s="61">
        <f>J50</f>
        <v>0</v>
      </c>
      <c r="K49" s="61">
        <v>0</v>
      </c>
      <c r="L49" s="61">
        <v>0</v>
      </c>
    </row>
    <row r="50" spans="1:12" s="16" customFormat="1" hidden="1" x14ac:dyDescent="0.35">
      <c r="A50" s="92"/>
      <c r="B50" s="47" t="s">
        <v>42</v>
      </c>
      <c r="C50" s="47" t="s">
        <v>78</v>
      </c>
      <c r="D50" s="47" t="s">
        <v>77</v>
      </c>
      <c r="E50" s="47" t="s">
        <v>54</v>
      </c>
      <c r="F50" s="65">
        <v>0</v>
      </c>
      <c r="G50" s="64">
        <v>0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</row>
    <row r="51" spans="1:12" s="16" customFormat="1" x14ac:dyDescent="0.35">
      <c r="G51" s="70"/>
    </row>
    <row r="52" spans="1:12" s="16" customFormat="1" x14ac:dyDescent="0.35">
      <c r="A52" s="16" t="s">
        <v>29</v>
      </c>
      <c r="G52" s="70"/>
    </row>
    <row r="53" spans="1:12" s="16" customFormat="1" x14ac:dyDescent="0.35">
      <c r="G53" s="70"/>
    </row>
    <row r="54" spans="1:12" s="16" customFormat="1" x14ac:dyDescent="0.35">
      <c r="G54" s="70"/>
    </row>
    <row r="55" spans="1:12" s="16" customFormat="1" x14ac:dyDescent="0.35">
      <c r="G55" s="70"/>
    </row>
    <row r="56" spans="1:12" s="16" customFormat="1" x14ac:dyDescent="0.35">
      <c r="G56" s="70"/>
    </row>
    <row r="57" spans="1:12" s="16" customFormat="1" x14ac:dyDescent="0.35">
      <c r="G57" s="70"/>
    </row>
  </sheetData>
  <mergeCells count="22">
    <mergeCell ref="A45:A47"/>
    <mergeCell ref="A48:A50"/>
    <mergeCell ref="A24:A26"/>
    <mergeCell ref="A27:A28"/>
    <mergeCell ref="A29:A35"/>
    <mergeCell ref="A36:A40"/>
    <mergeCell ref="A41:A44"/>
    <mergeCell ref="A12:K12"/>
    <mergeCell ref="A14:A16"/>
    <mergeCell ref="A17:A18"/>
    <mergeCell ref="A19:A20"/>
    <mergeCell ref="A21:A23"/>
    <mergeCell ref="G8:I8"/>
    <mergeCell ref="J8:K8"/>
    <mergeCell ref="A9:A10"/>
    <mergeCell ref="B9:E9"/>
    <mergeCell ref="F9:L9"/>
    <mergeCell ref="I2:K2"/>
    <mergeCell ref="A3:K3"/>
    <mergeCell ref="A4:K4"/>
    <mergeCell ref="A5:K5"/>
    <mergeCell ref="A6:K6"/>
  </mergeCells>
  <pageMargins left="0.70833333333333304" right="0.70833333333333304" top="0.70833333333333304" bottom="0.35416666666666702" header="0.51180555555555496" footer="0.51180555555555496"/>
  <pageSetup paperSize="9" scale="86" firstPageNumber="0" orientation="landscape" horizontalDpi="300" verticalDpi="300" r:id="rId1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4</vt:lpstr>
      <vt:lpstr>таблица 6</vt:lpstr>
      <vt:lpstr>таблица 5</vt:lpstr>
      <vt:lpstr>'Приложение 4'!Область_печати</vt:lpstr>
      <vt:lpstr>'таблица 5'!Область_печати</vt:lpstr>
      <vt:lpstr>'таблица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Алевтина Викторовна Спиридонова</cp:lastModifiedBy>
  <cp:revision>4</cp:revision>
  <cp:lastPrinted>2024-01-22T12:27:30Z</cp:lastPrinted>
  <dcterms:created xsi:type="dcterms:W3CDTF">2006-09-28T05:33:49Z</dcterms:created>
  <dcterms:modified xsi:type="dcterms:W3CDTF">2024-01-22T12:27:46Z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