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" sheetId="1" r:id="rId1"/>
  </sheets>
  <definedNames>
    <definedName name="_xlnm.Print_Area" localSheetId="0">'1'!$A$1:$H$18</definedName>
  </definedNames>
  <calcPr fullCalcOnLoad="1"/>
</workbook>
</file>

<file path=xl/sharedStrings.xml><?xml version="1.0" encoding="utf-8"?>
<sst xmlns="http://schemas.openxmlformats.org/spreadsheetml/2006/main" count="20" uniqueCount="16">
  <si>
    <t>Приложение №2 к Отчету от 22 декабря 2023года №3</t>
  </si>
  <si>
    <t>Расчет излишне начисленной заработной платы по должности “Директор”</t>
  </si>
  <si>
    <t xml:space="preserve">Дата </t>
  </si>
  <si>
    <t>Время работы согласно правил внутреннего трудового распорядка</t>
  </si>
  <si>
    <t>Время (час. мин.) проведения занятий фитнес-джампингом, аквааэробикой согласно журналу посещаемости</t>
  </si>
  <si>
    <t>Кол-во проведенных часов занятий фитнес-джампингом, аквааэробикой</t>
  </si>
  <si>
    <t>Оплата за не отработанные часы от оклада директора</t>
  </si>
  <si>
    <t>Надбавка за стаж работы 30%</t>
  </si>
  <si>
    <t>Стимулирующая выплата за интенсивность и высокие результаты работы 50%</t>
  </si>
  <si>
    <t>К возврату в бюджет с учетом районного коэффициента и процентной надбавки за стаж работы в районах Крайнего севера и приравненных к ним местностям  (гр6+гр7+гр8)*1,65</t>
  </si>
  <si>
    <t>09.00-17.00</t>
  </si>
  <si>
    <t>10.00-10.45</t>
  </si>
  <si>
    <t>09.00-18.00</t>
  </si>
  <si>
    <t>09.30-10.15</t>
  </si>
  <si>
    <t>ИТОГО</t>
  </si>
  <si>
    <t>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</si>
</sst>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#,##0.00"/>
    <numFmt numFmtId="167" formatCode="0.00"/>
  </numFmts>
  <fonts count="8">
    <font>
      <sz val="10"/>
      <name val="Arial"/>
      <family val="2"/>
    </font>
    <font>
      <sz val="10"/>
      <color indexed="8"/>
      <name val="Mangal"/>
      <family val="2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Fill="1" applyAlignment="1">
      <alignment horizontal="right" vertical="center" wrapText="1"/>
    </xf>
    <xf numFmtId="164" fontId="3" fillId="0" borderId="0" xfId="0" applyFont="1" applyAlignment="1">
      <alignment horizontal="right" vertical="center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wrapText="1"/>
    </xf>
    <xf numFmtId="165" fontId="6" fillId="0" borderId="2" xfId="0" applyNumberFormat="1" applyFont="1" applyBorder="1" applyAlignment="1">
      <alignment horizontal="center" wrapText="1"/>
    </xf>
    <xf numFmtId="166" fontId="6" fillId="0" borderId="2" xfId="0" applyNumberFormat="1" applyFont="1" applyBorder="1" applyAlignment="1">
      <alignment horizontal="center" wrapText="1"/>
    </xf>
    <xf numFmtId="167" fontId="6" fillId="0" borderId="2" xfId="0" applyNumberFormat="1" applyFont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Заголовок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10"/>
  <sheetViews>
    <sheetView tabSelected="1" workbookViewId="0" topLeftCell="A1">
      <selection activeCell="H17" sqref="H17"/>
    </sheetView>
  </sheetViews>
  <sheetFormatPr defaultColWidth="11.421875" defaultRowHeight="12.75"/>
  <cols>
    <col min="1" max="1" width="10.7109375" style="0" customWidth="1"/>
    <col min="2" max="2" width="13.00390625" style="0" customWidth="1"/>
    <col min="3" max="4" width="14.8515625" style="0" customWidth="1"/>
    <col min="5" max="5" width="15.28125" style="0" customWidth="1"/>
    <col min="6" max="6" width="15.00390625" style="0" customWidth="1"/>
    <col min="7" max="7" width="15.7109375" style="0" customWidth="1"/>
    <col min="8" max="8" width="25.28125" style="0" customWidth="1"/>
  </cols>
  <sheetData>
    <row r="1" spans="4:8" ht="18" customHeight="1">
      <c r="D1" s="1"/>
      <c r="E1" s="2"/>
      <c r="F1" s="3" t="s">
        <v>0</v>
      </c>
      <c r="G1" s="3"/>
      <c r="H1" s="3"/>
    </row>
    <row r="2" spans="4:8" ht="15">
      <c r="D2" s="1"/>
      <c r="E2" s="2"/>
      <c r="F2" s="4"/>
      <c r="G2" s="4"/>
      <c r="H2" s="5"/>
    </row>
    <row r="3" spans="1:8" ht="15">
      <c r="A3" s="6" t="s">
        <v>1</v>
      </c>
      <c r="B3" s="6"/>
      <c r="C3" s="6"/>
      <c r="D3" s="6"/>
      <c r="E3" s="6"/>
      <c r="F3" s="6"/>
      <c r="G3" s="6"/>
      <c r="H3" s="6"/>
    </row>
    <row r="4" spans="1:64" ht="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8" ht="74.25">
      <c r="A5" s="9" t="s">
        <v>2</v>
      </c>
      <c r="B5" s="10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9" t="s">
        <v>9</v>
      </c>
    </row>
    <row r="6" spans="1:8" ht="12.75">
      <c r="A6" s="12">
        <v>1</v>
      </c>
      <c r="B6" s="12">
        <v>2</v>
      </c>
      <c r="C6" s="12">
        <v>3</v>
      </c>
      <c r="D6" s="12">
        <v>4</v>
      </c>
      <c r="E6" s="12">
        <v>6</v>
      </c>
      <c r="F6" s="12">
        <v>7</v>
      </c>
      <c r="G6" s="12">
        <v>8</v>
      </c>
      <c r="H6" s="11">
        <v>9</v>
      </c>
    </row>
    <row r="7" spans="1:8" ht="12.75">
      <c r="A7" s="13">
        <v>44859</v>
      </c>
      <c r="B7" s="14" t="s">
        <v>10</v>
      </c>
      <c r="C7" s="14" t="s">
        <v>11</v>
      </c>
      <c r="D7" s="15">
        <v>0.75</v>
      </c>
      <c r="E7" s="16">
        <f aca="true" t="shared" si="0" ref="E7:E8">ROUND(15907/151.2*D7,2)</f>
        <v>78.9</v>
      </c>
      <c r="F7" s="16">
        <f aca="true" t="shared" si="1" ref="F7:F8">ROUND(15907/151.2*D7*0.3,2)</f>
        <v>23.67</v>
      </c>
      <c r="G7" s="16">
        <f aca="true" t="shared" si="2" ref="G7:G8">ROUND(15907/151.2*D7*0.5,2)</f>
        <v>39.45</v>
      </c>
      <c r="H7" s="17">
        <f aca="true" t="shared" si="3" ref="H7:H9">ROUND((E7+F7+G7)*1.65,2)</f>
        <v>234.33</v>
      </c>
    </row>
    <row r="8" spans="1:8" ht="12.75">
      <c r="A8" s="13">
        <v>44865</v>
      </c>
      <c r="B8" s="14" t="s">
        <v>12</v>
      </c>
      <c r="C8" s="14" t="s">
        <v>13</v>
      </c>
      <c r="D8" s="15">
        <v>0.75</v>
      </c>
      <c r="E8" s="16">
        <f t="shared" si="0"/>
        <v>78.9</v>
      </c>
      <c r="F8" s="16">
        <f t="shared" si="1"/>
        <v>23.67</v>
      </c>
      <c r="G8" s="16">
        <f t="shared" si="2"/>
        <v>39.45</v>
      </c>
      <c r="H8" s="17">
        <f t="shared" si="3"/>
        <v>234.33</v>
      </c>
    </row>
    <row r="9" spans="1:8" ht="12.75">
      <c r="A9" s="13">
        <v>44950</v>
      </c>
      <c r="B9" s="14" t="s">
        <v>10</v>
      </c>
      <c r="C9" s="14" t="s">
        <v>13</v>
      </c>
      <c r="D9" s="15">
        <v>0.75</v>
      </c>
      <c r="E9" s="16">
        <f>ROUND(15907/122.4*D9,2)</f>
        <v>97.47</v>
      </c>
      <c r="F9" s="16">
        <f>ROUND(15907/122.4*D9*0.3,2)</f>
        <v>29.24</v>
      </c>
      <c r="G9" s="16">
        <f>ROUND(15907/122.4*D9*0.5,2)</f>
        <v>48.73</v>
      </c>
      <c r="H9" s="17">
        <f t="shared" si="3"/>
        <v>289.48</v>
      </c>
    </row>
    <row r="10" spans="1:8" ht="12.75">
      <c r="A10" s="12" t="s">
        <v>14</v>
      </c>
      <c r="B10" s="14" t="s">
        <v>15</v>
      </c>
      <c r="C10" s="14" t="s">
        <v>15</v>
      </c>
      <c r="D10" s="15" t="s">
        <v>15</v>
      </c>
      <c r="E10" s="16">
        <f>SUM(E7:E9)</f>
        <v>255.27</v>
      </c>
      <c r="F10" s="16">
        <f>SUM(F7:F9)</f>
        <v>76.58</v>
      </c>
      <c r="G10" s="16">
        <f>SUM(G7:G9)</f>
        <v>127.63</v>
      </c>
      <c r="H10" s="17">
        <f>SUM(H7:H9)</f>
        <v>758.14</v>
      </c>
    </row>
  </sheetData>
  <sheetProtection selectLockedCells="1" selectUnlockedCells="1"/>
  <mergeCells count="2">
    <mergeCell ref="F1:H1"/>
    <mergeCell ref="A3:H3"/>
  </mergeCells>
  <printOptions/>
  <pageMargins left="0.39375" right="0.19652777777777777" top="0.09861111111111111" bottom="0.09861111111111111" header="0" footer="0"/>
  <pageSetup firstPageNumber="1" useFirstPageNumber="1"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2023-12-27T08:51:33Z</cp:lastPrinted>
  <dcterms:created xsi:type="dcterms:W3CDTF">2017-10-20T20:41:04Z</dcterms:created>
  <dcterms:modified xsi:type="dcterms:W3CDTF">2024-05-08T09:09:13Z</dcterms:modified>
  <cp:category/>
  <cp:version/>
  <cp:contentType/>
  <cp:contentStatus/>
  <cp:revision>336</cp:revision>
</cp:coreProperties>
</file>