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50" i="1" l="1"/>
  <c r="G50" i="1"/>
  <c r="G29" i="1"/>
  <c r="G28" i="1"/>
  <c r="G30" i="1"/>
  <c r="F30" i="1"/>
  <c r="F29" i="1"/>
  <c r="G23" i="1"/>
  <c r="F23" i="1"/>
  <c r="G37" i="1" l="1"/>
  <c r="F27" i="1"/>
  <c r="F47" i="1"/>
  <c r="F42" i="1"/>
  <c r="F37" i="1"/>
  <c r="F17" i="1"/>
  <c r="F5" i="1"/>
  <c r="G17" i="1"/>
  <c r="G14" i="1"/>
  <c r="F14" i="1"/>
  <c r="G5" i="1"/>
  <c r="G42" i="1" l="1"/>
  <c r="F45" i="1"/>
  <c r="F34" i="1"/>
  <c r="F12" i="1"/>
  <c r="G47" i="1" l="1"/>
  <c r="G45" i="1"/>
  <c r="G34" i="1"/>
  <c r="G27" i="1"/>
  <c r="G12" i="1"/>
</calcChain>
</file>

<file path=xl/sharedStrings.xml><?xml version="1.0" encoding="utf-8"?>
<sst xmlns="http://schemas.openxmlformats.org/spreadsheetml/2006/main" count="99" uniqueCount="99">
  <si>
    <t>Раздел - Код</t>
  </si>
  <si>
    <t>Раздел - Полное наименование</t>
  </si>
  <si>
    <t>Раздел, подраздел - Код</t>
  </si>
  <si>
    <t>Раздел, подраздел - Полное наименование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</si>
  <si>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</si>
  <si>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</si>
  <si>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</si>
  <si>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</si>
  <si>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</si>
  <si>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</si>
  <si>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</si>
  <si>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</si>
  <si>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</si>
  <si>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</si>
  <si>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</si>
  <si>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</si>
  <si>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</si>
  <si>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</si>
  <si>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</si>
  <si>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</si>
  <si>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</si>
  <si>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</si>
  <si>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</si>
  <si>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</si>
  <si>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</si>
  <si>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</si>
  <si>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</si>
  <si>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</si>
  <si>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</si>
  <si>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</si>
  <si>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</si>
  <si>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</si>
  <si>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</si>
  <si>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</si>
  <si>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</si>
  <si>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</si>
  <si>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</si>
  <si>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</si>
  <si>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</si>
  <si>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</si>
  <si>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</si>
  <si>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</si>
  <si>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</si>
  <si>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</si>
  <si>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</si>
  <si>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</si>
  <si>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</si>
  <si>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</si>
  <si>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</si>
  <si>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</si>
  <si>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</si>
  <si>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</si>
  <si>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</si>
  <si>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</si>
  <si>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</si>
  <si>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</si>
  <si>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</si>
  <si>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</si>
  <si>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</si>
  <si>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</si>
  <si>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</si>
  <si>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</si>
  <si>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</si>
  <si>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</si>
  <si>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</t>
  </si>
  <si>
    <t>0400</t>
  </si>
  <si>
    <t>НАЦИОНАЛЬНАЯ ЭКОНОМИКА</t>
  </si>
  <si>
    <t>0408</t>
  </si>
  <si>
    <t>Транспорт</t>
  </si>
  <si>
    <t>0707</t>
  </si>
  <si>
    <t>Молодежная политика</t>
  </si>
  <si>
    <t>Отбор:</t>
  </si>
  <si>
    <t>Бюджет (фин.орган) Равно "Бюджет Кондопожского муниципального района"</t>
  </si>
  <si>
    <t>0105</t>
  </si>
  <si>
    <t>Судебная система</t>
  </si>
  <si>
    <t>0412</t>
  </si>
  <si>
    <t>Другие вопросы в области национальной экономики</t>
  </si>
  <si>
    <t>0502</t>
  </si>
  <si>
    <t>Коммунальное хозяйство</t>
  </si>
  <si>
    <t>Резервные фонды</t>
  </si>
  <si>
    <t>0111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</si>
  <si>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</si>
  <si>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</si>
  <si>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0300</t>
  </si>
  <si>
    <t>НАЦИОНАЛЬНАЯ БЕЗОПАСНОСТЬ И ПРАВООХРАНИТЕЛЬНАЯ ДЕЯТЕЛЬНОСТЬ</t>
  </si>
  <si>
    <t>0310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</si>
  <si>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</si>
  <si>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</si>
  <si>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</si>
  <si>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0401</t>
  </si>
  <si>
    <t>0405</t>
  </si>
  <si>
    <t>0409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</si>
  <si>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</si>
  <si>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</si>
  <si>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</si>
  <si>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Расходы за третий квартал 2021 года</t>
  </si>
  <si>
    <t>Расходы за третий квартал 2022 года</t>
  </si>
  <si>
    <t>0503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</si>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</sst>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8"/>
      <color rgb="FFFFFFFF"/>
      <name val="Arial"/>
      <family val="2"/>
      <charset val="204"/>
    </font>
    <font>
      <b/>
      <sz val="8"/>
      <color rgb="FF003366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4A62B9"/>
        <bgColor auto="1"/>
      </patternFill>
    </fill>
  </fills>
  <borders count="9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 style="thin">
        <color rgb="FFBDC7EB"/>
      </right>
      <top/>
      <bottom style="thin">
        <color rgb="FF7D8AB9"/>
      </bottom>
      <diagonal/>
    </border>
    <border>
      <left style="thin">
        <color rgb="FF7D8AB9"/>
      </left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4" fontId="2" fillId="3" borderId="3" xfId="0" applyNumberFormat="1" applyFont="1" applyFill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4" fontId="4" fillId="3" borderId="3" xfId="0" applyNumberFormat="1" applyFont="1" applyFill="1" applyBorder="1" applyAlignment="1">
      <alignment horizontal="right" vertical="top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4" fontId="5" fillId="0" borderId="6" xfId="1" applyNumberFormat="1" applyFont="1" applyBorder="1" applyAlignment="1">
      <alignment horizontal="right" vertical="top"/>
    </xf>
    <xf numFmtId="0" fontId="5" fillId="0" borderId="6" xfId="1" applyNumberFormat="1" applyFont="1" applyBorder="1" applyAlignment="1">
      <alignment horizontal="right" vertical="top"/>
    </xf>
    <xf numFmtId="4" fontId="5" fillId="0" borderId="0" xfId="1" applyNumberFormat="1" applyFont="1" applyBorder="1" applyAlignment="1">
      <alignment horizontal="right" vertical="top"/>
    </xf>
    <xf numFmtId="49" fontId="6" fillId="0" borderId="3" xfId="0" applyNumberFormat="1" applyFont="1" applyBorder="1" applyAlignment="1">
      <alignment horizontal="left" vertical="top" wrapText="1" indent="2"/>
    </xf>
    <xf numFmtId="49" fontId="0" fillId="0" borderId="3" xfId="0" applyNumberFormat="1" applyBorder="1" applyAlignment="1">
      <alignment horizontal="left" vertical="top" wrapText="1" indent="2"/>
    </xf>
    <xf numFmtId="0" fontId="6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 indent="2"/>
    </xf>
    <xf numFmtId="0" fontId="1" fillId="4" borderId="1" xfId="0" applyFont="1" applyFill="1" applyBorder="1" applyAlignment="1">
      <alignment horizontal="left" vertical="top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50"/>
  <sheetViews>
    <sheetView tabSelected="1" topLeftCell="A14" workbookViewId="0">
      <selection activeCell="F51" sqref="F51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2.33203125" style="1" customWidth="1"/>
    <col min="4" max="4" width="66.5" style="1" customWidth="1"/>
    <col min="5" max="5" width="11.83203125" style="1" customWidth="1"/>
    <col min="6" max="6" width="19.5" style="1" customWidth="1"/>
    <col min="7" max="7" width="21.5" customWidth="1"/>
  </cols>
  <sheetData>
    <row r="1" spans="1:7" s="1" customFormat="1" ht="9.9499999999999993" customHeight="1" x14ac:dyDescent="0.2"/>
    <row r="2" spans="1:7" s="1" customFormat="1" ht="16.5" customHeight="1" x14ac:dyDescent="0.2">
      <c r="A2" s="7" t="s">
        <v>71</v>
      </c>
      <c r="B2" s="7"/>
      <c r="C2" s="7" t="s">
        <v>72</v>
      </c>
      <c r="D2" s="7"/>
    </row>
    <row r="3" spans="1:7" ht="12.95" customHeight="1" x14ac:dyDescent="0.2">
      <c r="A3" s="21" t="s">
        <v>0</v>
      </c>
      <c r="B3" s="21"/>
      <c r="C3" s="21"/>
      <c r="D3" s="21" t="s">
        <v>1</v>
      </c>
      <c r="E3" s="21"/>
      <c r="F3" s="22" t="s">
        <v>95</v>
      </c>
      <c r="G3" s="22" t="s">
        <v>96</v>
      </c>
    </row>
    <row r="4" spans="1:7" ht="38.1" customHeight="1" x14ac:dyDescent="0.2">
      <c r="A4" s="21" t="s">
        <v>2</v>
      </c>
      <c r="B4" s="21"/>
      <c r="C4" s="21"/>
      <c r="D4" s="21" t="s">
        <v>3</v>
      </c>
      <c r="E4" s="21"/>
      <c r="F4" s="23"/>
      <c r="G4" s="23"/>
    </row>
    <row r="5" spans="1:7" ht="11.1" customHeight="1" x14ac:dyDescent="0.2">
      <c r="A5" s="20" t="s">
        <v>4</v>
      </c>
      <c r="B5" s="20"/>
      <c r="C5" s="20"/>
      <c r="D5" s="20" t="s">
        <v>5</v>
      </c>
      <c r="E5" s="20"/>
      <c r="F5" s="2">
        <f>SUM(F6:F11)</f>
        <v>70314062.859999999</v>
      </c>
      <c r="G5" s="2">
        <f>SUM(G6:G11)</f>
        <v>79075221.280000001</v>
      </c>
    </row>
    <row r="6" spans="1:7" ht="31.5" customHeight="1" x14ac:dyDescent="0.2">
      <c r="A6" s="11" t="s">
        <v>81</v>
      </c>
      <c r="B6" s="12"/>
      <c r="C6" s="12"/>
      <c r="D6" s="13" t="s">
        <v>82</v>
      </c>
      <c r="E6" s="14"/>
      <c r="F6" s="8">
        <v>10788</v>
      </c>
      <c r="G6" s="8">
        <v>0</v>
      </c>
    </row>
    <row r="7" spans="1:7" ht="33" customHeight="1" outlineLevel="1" x14ac:dyDescent="0.2">
      <c r="A7" s="11" t="s">
        <v>6</v>
      </c>
      <c r="B7" s="12"/>
      <c r="C7" s="12"/>
      <c r="D7" s="14" t="s">
        <v>7</v>
      </c>
      <c r="E7" s="14"/>
      <c r="F7" s="8">
        <v>39691028.68</v>
      </c>
      <c r="G7" s="8">
        <v>34140864.590000004</v>
      </c>
    </row>
    <row r="8" spans="1:7" ht="13.5" customHeight="1" outlineLevel="1" x14ac:dyDescent="0.2">
      <c r="A8" s="11" t="s">
        <v>73</v>
      </c>
      <c r="B8" s="12"/>
      <c r="C8" s="12"/>
      <c r="D8" s="24" t="s">
        <v>74</v>
      </c>
      <c r="E8" s="16"/>
      <c r="F8" s="8">
        <v>0</v>
      </c>
      <c r="G8" s="8">
        <v>34900</v>
      </c>
    </row>
    <row r="9" spans="1:7" ht="29.25" customHeight="1" outlineLevel="1" x14ac:dyDescent="0.2">
      <c r="A9" s="11" t="s">
        <v>8</v>
      </c>
      <c r="B9" s="12"/>
      <c r="C9" s="12"/>
      <c r="D9" s="15" t="s">
        <v>9</v>
      </c>
      <c r="E9" s="16"/>
      <c r="F9" s="8">
        <v>3114000.51</v>
      </c>
      <c r="G9" s="8">
        <v>3007152.98</v>
      </c>
    </row>
    <row r="10" spans="1:7" ht="21.95" customHeight="1" outlineLevel="1" x14ac:dyDescent="0.2">
      <c r="A10" s="11" t="s">
        <v>80</v>
      </c>
      <c r="B10" s="12"/>
      <c r="C10" s="12"/>
      <c r="D10" s="13" t="s">
        <v>79</v>
      </c>
      <c r="E10" s="14"/>
      <c r="F10" s="8">
        <v>0</v>
      </c>
      <c r="G10" s="9">
        <v>0</v>
      </c>
    </row>
    <row r="11" spans="1:7" ht="11.1" customHeight="1" outlineLevel="1" x14ac:dyDescent="0.2">
      <c r="A11" s="11" t="s">
        <v>10</v>
      </c>
      <c r="B11" s="12"/>
      <c r="C11" s="12"/>
      <c r="D11" s="14" t="s">
        <v>11</v>
      </c>
      <c r="E11" s="14"/>
      <c r="F11" s="8">
        <v>27498245.670000002</v>
      </c>
      <c r="G11" s="8">
        <v>41892303.710000001</v>
      </c>
    </row>
    <row r="12" spans="1:7" ht="11.1" customHeight="1" x14ac:dyDescent="0.2">
      <c r="A12" s="20" t="s">
        <v>12</v>
      </c>
      <c r="B12" s="20"/>
      <c r="C12" s="20"/>
      <c r="D12" s="20" t="s">
        <v>13</v>
      </c>
      <c r="E12" s="20"/>
      <c r="F12" s="2">
        <f>F13</f>
        <v>722925</v>
      </c>
      <c r="G12" s="2">
        <f>G13</f>
        <v>762825</v>
      </c>
    </row>
    <row r="13" spans="1:7" ht="11.1" customHeight="1" outlineLevel="1" x14ac:dyDescent="0.2">
      <c r="A13" s="25" t="s">
        <v>14</v>
      </c>
      <c r="B13" s="25"/>
      <c r="C13" s="25"/>
      <c r="D13" s="14" t="s">
        <v>15</v>
      </c>
      <c r="E13" s="14"/>
      <c r="F13" s="3">
        <v>722925</v>
      </c>
      <c r="G13" s="8">
        <v>762825</v>
      </c>
    </row>
    <row r="14" spans="1:7" ht="11.1" customHeight="1" outlineLevel="1" x14ac:dyDescent="0.2">
      <c r="A14" s="17" t="s">
        <v>83</v>
      </c>
      <c r="B14" s="18"/>
      <c r="C14" s="18"/>
      <c r="D14" s="19" t="s">
        <v>84</v>
      </c>
      <c r="E14" s="20"/>
      <c r="F14" s="2">
        <f>F15+F16</f>
        <v>35010</v>
      </c>
      <c r="G14" s="2">
        <f>G15+G16</f>
        <v>7992</v>
      </c>
    </row>
    <row r="15" spans="1:7" ht="11.1" customHeight="1" outlineLevel="1" x14ac:dyDescent="0.2">
      <c r="A15" s="11" t="s">
        <v>85</v>
      </c>
      <c r="B15" s="12"/>
      <c r="C15" s="12"/>
      <c r="D15" s="13" t="s">
        <v>87</v>
      </c>
      <c r="E15" s="14"/>
      <c r="F15" s="3">
        <v>0</v>
      </c>
      <c r="G15" s="8">
        <v>0</v>
      </c>
    </row>
    <row r="16" spans="1:7" ht="11.1" customHeight="1" outlineLevel="1" x14ac:dyDescent="0.2">
      <c r="A16" s="11" t="s">
        <v>86</v>
      </c>
      <c r="B16" s="12"/>
      <c r="C16" s="12"/>
      <c r="D16" s="13" t="s">
        <v>88</v>
      </c>
      <c r="E16" s="14"/>
      <c r="F16" s="3">
        <v>35010</v>
      </c>
      <c r="G16" s="10">
        <v>7992</v>
      </c>
    </row>
    <row r="17" spans="1:7" ht="11.1" customHeight="1" outlineLevel="1" x14ac:dyDescent="0.2">
      <c r="A17" s="19" t="s">
        <v>65</v>
      </c>
      <c r="B17" s="19"/>
      <c r="C17" s="19"/>
      <c r="D17" s="19" t="s">
        <v>66</v>
      </c>
      <c r="E17" s="19"/>
      <c r="F17" s="5">
        <f>SUM(F18:F22)</f>
        <v>7138528.1500000004</v>
      </c>
      <c r="G17" s="5">
        <f>SUM(G18:G22)</f>
        <v>15379372.489999998</v>
      </c>
    </row>
    <row r="18" spans="1:7" ht="11.1" customHeight="1" outlineLevel="1" x14ac:dyDescent="0.2">
      <c r="A18" s="11" t="s">
        <v>89</v>
      </c>
      <c r="B18" s="12"/>
      <c r="C18" s="12"/>
      <c r="D18" s="13" t="s">
        <v>92</v>
      </c>
      <c r="E18" s="14"/>
      <c r="F18" s="3">
        <v>169675.42</v>
      </c>
      <c r="G18" s="8">
        <v>129732.58</v>
      </c>
    </row>
    <row r="19" spans="1:7" ht="11.1" customHeight="1" outlineLevel="1" x14ac:dyDescent="0.2">
      <c r="A19" s="11" t="s">
        <v>90</v>
      </c>
      <c r="B19" s="12"/>
      <c r="C19" s="12"/>
      <c r="D19" s="13" t="s">
        <v>93</v>
      </c>
      <c r="E19" s="14"/>
      <c r="F19" s="3">
        <v>341213.03</v>
      </c>
      <c r="G19" s="8">
        <v>140899.91</v>
      </c>
    </row>
    <row r="20" spans="1:7" ht="11.1" customHeight="1" outlineLevel="1" x14ac:dyDescent="0.2">
      <c r="A20" s="25" t="s">
        <v>67</v>
      </c>
      <c r="B20" s="25"/>
      <c r="C20" s="25"/>
      <c r="D20" s="14" t="s">
        <v>68</v>
      </c>
      <c r="E20" s="14"/>
      <c r="F20" s="3">
        <v>787672.38</v>
      </c>
      <c r="G20" s="8">
        <v>1266546.72</v>
      </c>
    </row>
    <row r="21" spans="1:7" ht="11.1" customHeight="1" outlineLevel="1" x14ac:dyDescent="0.2">
      <c r="A21" s="11" t="s">
        <v>91</v>
      </c>
      <c r="B21" s="12"/>
      <c r="C21" s="12"/>
      <c r="D21" s="13" t="s">
        <v>94</v>
      </c>
      <c r="E21" s="14"/>
      <c r="F21" s="3">
        <v>5792400</v>
      </c>
      <c r="G21" s="8">
        <v>1569570</v>
      </c>
    </row>
    <row r="22" spans="1:7" ht="11.1" customHeight="1" outlineLevel="1" x14ac:dyDescent="0.2">
      <c r="A22" s="11" t="s">
        <v>75</v>
      </c>
      <c r="B22" s="12"/>
      <c r="C22" s="12"/>
      <c r="D22" s="24" t="s">
        <v>76</v>
      </c>
      <c r="E22" s="16"/>
      <c r="F22" s="3">
        <v>47567.32</v>
      </c>
      <c r="G22" s="8">
        <v>12272623.279999999</v>
      </c>
    </row>
    <row r="23" spans="1:7" ht="11.1" customHeight="1" x14ac:dyDescent="0.2">
      <c r="A23" s="20" t="s">
        <v>16</v>
      </c>
      <c r="B23" s="20"/>
      <c r="C23" s="20"/>
      <c r="D23" s="20" t="s">
        <v>17</v>
      </c>
      <c r="E23" s="20"/>
      <c r="F23" s="2">
        <f>F24+F25+F26</f>
        <v>78105470.949999988</v>
      </c>
      <c r="G23" s="2">
        <f>G24+G25+G26</f>
        <v>7424569.9100000001</v>
      </c>
    </row>
    <row r="24" spans="1:7" ht="11.1" customHeight="1" outlineLevel="1" x14ac:dyDescent="0.2">
      <c r="A24" s="25" t="s">
        <v>18</v>
      </c>
      <c r="B24" s="25"/>
      <c r="C24" s="25"/>
      <c r="D24" s="14" t="s">
        <v>19</v>
      </c>
      <c r="E24" s="14"/>
      <c r="F24" s="3">
        <v>77577771.019999996</v>
      </c>
      <c r="G24" s="8">
        <v>5099049.99</v>
      </c>
    </row>
    <row r="25" spans="1:7" ht="11.1" customHeight="1" outlineLevel="1" x14ac:dyDescent="0.2">
      <c r="A25" s="11" t="s">
        <v>77</v>
      </c>
      <c r="B25" s="12"/>
      <c r="C25" s="12"/>
      <c r="D25" s="13" t="s">
        <v>78</v>
      </c>
      <c r="E25" s="14"/>
      <c r="F25" s="3">
        <v>304158.90999999997</v>
      </c>
      <c r="G25" s="8">
        <v>730925.74</v>
      </c>
    </row>
    <row r="26" spans="1:7" ht="11.1" customHeight="1" outlineLevel="1" x14ac:dyDescent="0.2">
      <c r="A26" s="11" t="s">
        <v>97</v>
      </c>
      <c r="B26" s="12"/>
      <c r="C26" s="12"/>
      <c r="D26" s="13" t="s">
        <v>98</v>
      </c>
      <c r="E26" s="14"/>
      <c r="F26" s="3">
        <v>223541.02</v>
      </c>
      <c r="G26" s="10">
        <v>1594594.18</v>
      </c>
    </row>
    <row r="27" spans="1:7" ht="11.1" customHeight="1" x14ac:dyDescent="0.2">
      <c r="A27" s="20" t="s">
        <v>20</v>
      </c>
      <c r="B27" s="20"/>
      <c r="C27" s="20"/>
      <c r="D27" s="20" t="s">
        <v>21</v>
      </c>
      <c r="E27" s="20"/>
      <c r="F27" s="2">
        <f>F28+F29+F30+F31+F32+F33</f>
        <v>475400175.90999997</v>
      </c>
      <c r="G27" s="2">
        <f>G28+G29+G30+G31+G32+G33</f>
        <v>574904502.86999989</v>
      </c>
    </row>
    <row r="28" spans="1:7" ht="11.1" customHeight="1" outlineLevel="1" x14ac:dyDescent="0.2">
      <c r="A28" s="25" t="s">
        <v>22</v>
      </c>
      <c r="B28" s="25"/>
      <c r="C28" s="25"/>
      <c r="D28" s="14" t="s">
        <v>23</v>
      </c>
      <c r="E28" s="14"/>
      <c r="F28" s="3">
        <v>186668364.21000001</v>
      </c>
      <c r="G28" s="8">
        <f>203619959.48+10000000</f>
        <v>213619959.47999999</v>
      </c>
    </row>
    <row r="29" spans="1:7" ht="11.1" customHeight="1" outlineLevel="1" x14ac:dyDescent="0.2">
      <c r="A29" s="25" t="s">
        <v>24</v>
      </c>
      <c r="B29" s="25"/>
      <c r="C29" s="25"/>
      <c r="D29" s="14" t="s">
        <v>25</v>
      </c>
      <c r="E29" s="14"/>
      <c r="F29" s="3">
        <f>229015246.44</f>
        <v>229015246.44</v>
      </c>
      <c r="G29" s="8">
        <f>262299112.88+11224223.33</f>
        <v>273523336.20999998</v>
      </c>
    </row>
    <row r="30" spans="1:7" ht="11.1" customHeight="1" outlineLevel="1" x14ac:dyDescent="0.2">
      <c r="A30" s="25" t="s">
        <v>26</v>
      </c>
      <c r="B30" s="25"/>
      <c r="C30" s="25"/>
      <c r="D30" s="14" t="s">
        <v>27</v>
      </c>
      <c r="E30" s="14"/>
      <c r="F30" s="3">
        <f>52676868.87+3226603.51</f>
        <v>55903472.379999995</v>
      </c>
      <c r="G30" s="8">
        <f>59800713.13+20000000</f>
        <v>79800713.129999995</v>
      </c>
    </row>
    <row r="31" spans="1:7" ht="11.1" customHeight="1" outlineLevel="1" x14ac:dyDescent="0.2">
      <c r="A31" s="25" t="s">
        <v>28</v>
      </c>
      <c r="B31" s="25"/>
      <c r="C31" s="25"/>
      <c r="D31" s="14" t="s">
        <v>29</v>
      </c>
      <c r="E31" s="14"/>
      <c r="F31" s="3">
        <v>125365</v>
      </c>
      <c r="G31" s="8">
        <v>295396.5</v>
      </c>
    </row>
    <row r="32" spans="1:7" ht="11.1" customHeight="1" outlineLevel="1" x14ac:dyDescent="0.2">
      <c r="A32" s="25" t="s">
        <v>69</v>
      </c>
      <c r="B32" s="25"/>
      <c r="C32" s="25"/>
      <c r="D32" s="14" t="s">
        <v>70</v>
      </c>
      <c r="E32" s="14"/>
      <c r="F32" s="3">
        <v>2963127.07</v>
      </c>
      <c r="G32" s="8">
        <v>3684078.18</v>
      </c>
    </row>
    <row r="33" spans="1:7" ht="11.1" customHeight="1" outlineLevel="1" x14ac:dyDescent="0.2">
      <c r="A33" s="25" t="s">
        <v>30</v>
      </c>
      <c r="B33" s="25"/>
      <c r="C33" s="25"/>
      <c r="D33" s="14" t="s">
        <v>31</v>
      </c>
      <c r="E33" s="14"/>
      <c r="F33" s="3">
        <v>724600.81</v>
      </c>
      <c r="G33" s="8">
        <v>3981019.37</v>
      </c>
    </row>
    <row r="34" spans="1:7" ht="11.1" customHeight="1" x14ac:dyDescent="0.2">
      <c r="A34" s="20" t="s">
        <v>32</v>
      </c>
      <c r="B34" s="20"/>
      <c r="C34" s="20"/>
      <c r="D34" s="20" t="s">
        <v>33</v>
      </c>
      <c r="E34" s="20"/>
      <c r="F34" s="2">
        <f>F35+F36</f>
        <v>15373773.289999999</v>
      </c>
      <c r="G34" s="2">
        <f>G35+G36</f>
        <v>24606470.68</v>
      </c>
    </row>
    <row r="35" spans="1:7" ht="11.1" customHeight="1" outlineLevel="1" x14ac:dyDescent="0.2">
      <c r="A35" s="25" t="s">
        <v>34</v>
      </c>
      <c r="B35" s="25"/>
      <c r="C35" s="25"/>
      <c r="D35" s="14" t="s">
        <v>35</v>
      </c>
      <c r="E35" s="14"/>
      <c r="F35" s="3">
        <v>15373773.289999999</v>
      </c>
      <c r="G35" s="8">
        <v>22996275.280000001</v>
      </c>
    </row>
    <row r="36" spans="1:7" ht="11.1" customHeight="1" outlineLevel="1" x14ac:dyDescent="0.2">
      <c r="A36" s="25" t="s">
        <v>36</v>
      </c>
      <c r="B36" s="25"/>
      <c r="C36" s="25"/>
      <c r="D36" s="14" t="s">
        <v>37</v>
      </c>
      <c r="E36" s="14"/>
      <c r="F36" s="6">
        <v>0</v>
      </c>
      <c r="G36" s="8">
        <v>1610195.4</v>
      </c>
    </row>
    <row r="37" spans="1:7" ht="11.1" customHeight="1" x14ac:dyDescent="0.2">
      <c r="A37" s="20" t="s">
        <v>38</v>
      </c>
      <c r="B37" s="20"/>
      <c r="C37" s="20"/>
      <c r="D37" s="20" t="s">
        <v>39</v>
      </c>
      <c r="E37" s="20"/>
      <c r="F37" s="2">
        <f>F38+F39+F40+F41</f>
        <v>31689728.639999997</v>
      </c>
      <c r="G37" s="2">
        <f>G38+G39+G40+G41</f>
        <v>33504549.57</v>
      </c>
    </row>
    <row r="38" spans="1:7" ht="11.1" customHeight="1" outlineLevel="1" x14ac:dyDescent="0.2">
      <c r="A38" s="25" t="s">
        <v>40</v>
      </c>
      <c r="B38" s="25"/>
      <c r="C38" s="25"/>
      <c r="D38" s="14" t="s">
        <v>41</v>
      </c>
      <c r="E38" s="14"/>
      <c r="F38" s="3">
        <v>5419899.7999999998</v>
      </c>
      <c r="G38" s="8">
        <v>5958537.8399999999</v>
      </c>
    </row>
    <row r="39" spans="1:7" ht="11.1" customHeight="1" outlineLevel="1" x14ac:dyDescent="0.2">
      <c r="A39" s="25" t="s">
        <v>42</v>
      </c>
      <c r="B39" s="25"/>
      <c r="C39" s="25"/>
      <c r="D39" s="14" t="s">
        <v>43</v>
      </c>
      <c r="E39" s="14"/>
      <c r="F39" s="3">
        <v>10088598.83</v>
      </c>
      <c r="G39" s="8">
        <v>6351482.0499999998</v>
      </c>
    </row>
    <row r="40" spans="1:7" ht="11.1" customHeight="1" outlineLevel="1" x14ac:dyDescent="0.2">
      <c r="A40" s="25" t="s">
        <v>44</v>
      </c>
      <c r="B40" s="25"/>
      <c r="C40" s="25"/>
      <c r="D40" s="14" t="s">
        <v>45</v>
      </c>
      <c r="E40" s="14"/>
      <c r="F40" s="3">
        <v>14692389.67</v>
      </c>
      <c r="G40" s="8">
        <v>19590223.109999999</v>
      </c>
    </row>
    <row r="41" spans="1:7" ht="11.1" customHeight="1" outlineLevel="1" x14ac:dyDescent="0.2">
      <c r="A41" s="25" t="s">
        <v>46</v>
      </c>
      <c r="B41" s="25"/>
      <c r="C41" s="25"/>
      <c r="D41" s="14" t="s">
        <v>47</v>
      </c>
      <c r="E41" s="14"/>
      <c r="F41" s="3">
        <v>1488840.34</v>
      </c>
      <c r="G41" s="8">
        <v>1604306.57</v>
      </c>
    </row>
    <row r="42" spans="1:7" ht="11.1" customHeight="1" x14ac:dyDescent="0.2">
      <c r="A42" s="20" t="s">
        <v>48</v>
      </c>
      <c r="B42" s="20"/>
      <c r="C42" s="20"/>
      <c r="D42" s="20" t="s">
        <v>49</v>
      </c>
      <c r="E42" s="20"/>
      <c r="F42" s="2">
        <f>F43+F44</f>
        <v>7132326.6900000004</v>
      </c>
      <c r="G42" s="2">
        <f>G43+G44</f>
        <v>19858069</v>
      </c>
    </row>
    <row r="43" spans="1:7" ht="11.1" customHeight="1" outlineLevel="1" x14ac:dyDescent="0.2">
      <c r="A43" s="25" t="s">
        <v>50</v>
      </c>
      <c r="B43" s="25"/>
      <c r="C43" s="25"/>
      <c r="D43" s="14" t="s">
        <v>51</v>
      </c>
      <c r="E43" s="14"/>
      <c r="F43" s="3">
        <v>7105726.6900000004</v>
      </c>
      <c r="G43" s="8">
        <v>19196297.030000001</v>
      </c>
    </row>
    <row r="44" spans="1:7" ht="11.1" customHeight="1" outlineLevel="1" x14ac:dyDescent="0.2">
      <c r="A44" s="25" t="s">
        <v>52</v>
      </c>
      <c r="B44" s="25"/>
      <c r="C44" s="25"/>
      <c r="D44" s="14" t="s">
        <v>53</v>
      </c>
      <c r="E44" s="14"/>
      <c r="F44" s="3">
        <v>26600</v>
      </c>
      <c r="G44" s="8">
        <v>661771.97</v>
      </c>
    </row>
    <row r="45" spans="1:7" ht="11.1" customHeight="1" x14ac:dyDescent="0.2">
      <c r="A45" s="20" t="s">
        <v>54</v>
      </c>
      <c r="B45" s="20"/>
      <c r="C45" s="20"/>
      <c r="D45" s="20" t="s">
        <v>55</v>
      </c>
      <c r="E45" s="20"/>
      <c r="F45" s="2">
        <f>F46</f>
        <v>5516966.1399999997</v>
      </c>
      <c r="G45" s="2">
        <f>G46</f>
        <v>4634093.58</v>
      </c>
    </row>
    <row r="46" spans="1:7" ht="11.1" customHeight="1" outlineLevel="1" x14ac:dyDescent="0.2">
      <c r="A46" s="25" t="s">
        <v>56</v>
      </c>
      <c r="B46" s="25"/>
      <c r="C46" s="25"/>
      <c r="D46" s="14" t="s">
        <v>57</v>
      </c>
      <c r="E46" s="14"/>
      <c r="F46" s="3">
        <v>5516966.1399999997</v>
      </c>
      <c r="G46" s="8">
        <v>4634093.58</v>
      </c>
    </row>
    <row r="47" spans="1:7" ht="21.95" customHeight="1" x14ac:dyDescent="0.2">
      <c r="A47" s="20" t="s">
        <v>58</v>
      </c>
      <c r="B47" s="20"/>
      <c r="C47" s="20"/>
      <c r="D47" s="20" t="s">
        <v>59</v>
      </c>
      <c r="E47" s="20"/>
      <c r="F47" s="2">
        <f>F48+F49</f>
        <v>32278331.07</v>
      </c>
      <c r="G47" s="2">
        <f>G48+G49</f>
        <v>13644767.48</v>
      </c>
    </row>
    <row r="48" spans="1:7" ht="21.95" customHeight="1" outlineLevel="1" x14ac:dyDescent="0.2">
      <c r="A48" s="25" t="s">
        <v>60</v>
      </c>
      <c r="B48" s="25"/>
      <c r="C48" s="25"/>
      <c r="D48" s="14" t="s">
        <v>61</v>
      </c>
      <c r="E48" s="14"/>
      <c r="F48" s="3">
        <v>11693424</v>
      </c>
      <c r="G48" s="8">
        <v>9546759</v>
      </c>
    </row>
    <row r="49" spans="1:7" ht="11.1" customHeight="1" outlineLevel="1" x14ac:dyDescent="0.2">
      <c r="A49" s="25" t="s">
        <v>62</v>
      </c>
      <c r="B49" s="25"/>
      <c r="C49" s="25"/>
      <c r="D49" s="14" t="s">
        <v>63</v>
      </c>
      <c r="E49" s="14"/>
      <c r="F49" s="3">
        <v>20584907.07</v>
      </c>
      <c r="G49" s="8">
        <v>4098008.48</v>
      </c>
    </row>
    <row r="50" spans="1:7" ht="12.95" customHeight="1" x14ac:dyDescent="0.2">
      <c r="A50" s="26" t="s">
        <v>64</v>
      </c>
      <c r="B50" s="26"/>
      <c r="C50" s="26"/>
      <c r="D50" s="26"/>
      <c r="E50" s="26"/>
      <c r="F50" s="4">
        <f>F5+F12+F23+F27+F34+F37+F42+F45+F47+F17+F14</f>
        <v>723707298.70000005</v>
      </c>
      <c r="G50" s="4">
        <f>G5+G12+G23+G27+G34+G37+G42+G45+G47+G17+G14</f>
        <v>773802433.86000001</v>
      </c>
    </row>
  </sheetData>
  <mergeCells count="97">
    <mergeCell ref="A22:C22"/>
    <mergeCell ref="D22:E22"/>
    <mergeCell ref="A25:C25"/>
    <mergeCell ref="D25:E25"/>
    <mergeCell ref="A49:C49"/>
    <mergeCell ref="D49:E49"/>
    <mergeCell ref="D44:E44"/>
    <mergeCell ref="A45:C45"/>
    <mergeCell ref="D45:E45"/>
    <mergeCell ref="A41:C41"/>
    <mergeCell ref="D41:E41"/>
    <mergeCell ref="A42:C42"/>
    <mergeCell ref="D42:E42"/>
    <mergeCell ref="A43:C43"/>
    <mergeCell ref="D43:E43"/>
    <mergeCell ref="A38:C38"/>
    <mergeCell ref="A50:E50"/>
    <mergeCell ref="G3:G4"/>
    <mergeCell ref="A17:C17"/>
    <mergeCell ref="D17:E17"/>
    <mergeCell ref="A20:C20"/>
    <mergeCell ref="D20:E20"/>
    <mergeCell ref="A32:C32"/>
    <mergeCell ref="D32:E32"/>
    <mergeCell ref="A46:C46"/>
    <mergeCell ref="D46:E46"/>
    <mergeCell ref="A47:C47"/>
    <mergeCell ref="D47:E47"/>
    <mergeCell ref="A48:C48"/>
    <mergeCell ref="A8:C8"/>
    <mergeCell ref="D48:E48"/>
    <mergeCell ref="A44:C44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1:C31"/>
    <mergeCell ref="D31:E31"/>
    <mergeCell ref="A33:C33"/>
    <mergeCell ref="D33:E33"/>
    <mergeCell ref="A34:C34"/>
    <mergeCell ref="D34:E34"/>
    <mergeCell ref="A28:C28"/>
    <mergeCell ref="D28:E28"/>
    <mergeCell ref="A29:C29"/>
    <mergeCell ref="D29:E29"/>
    <mergeCell ref="A30:C30"/>
    <mergeCell ref="D30:E30"/>
    <mergeCell ref="A23:C23"/>
    <mergeCell ref="D23:E23"/>
    <mergeCell ref="A24:C24"/>
    <mergeCell ref="D24:E24"/>
    <mergeCell ref="A27:C27"/>
    <mergeCell ref="D27:E27"/>
    <mergeCell ref="A26:C26"/>
    <mergeCell ref="D26:E26"/>
    <mergeCell ref="A5:C5"/>
    <mergeCell ref="D5:E5"/>
    <mergeCell ref="A7:C7"/>
    <mergeCell ref="D7:E7"/>
    <mergeCell ref="D8:E8"/>
    <mergeCell ref="A6:C6"/>
    <mergeCell ref="D6:E6"/>
    <mergeCell ref="A3:C3"/>
    <mergeCell ref="D3:E3"/>
    <mergeCell ref="F3:F4"/>
    <mergeCell ref="A4:C4"/>
    <mergeCell ref="D4:E4"/>
    <mergeCell ref="A10:C10"/>
    <mergeCell ref="D10:E10"/>
    <mergeCell ref="A9:C9"/>
    <mergeCell ref="D9:E9"/>
    <mergeCell ref="A14:C14"/>
    <mergeCell ref="D14:E14"/>
    <mergeCell ref="A11:C11"/>
    <mergeCell ref="D11:E11"/>
    <mergeCell ref="A12:C12"/>
    <mergeCell ref="D12:E12"/>
    <mergeCell ref="A13:C13"/>
    <mergeCell ref="D13:E13"/>
    <mergeCell ref="A19:C19"/>
    <mergeCell ref="D19:E19"/>
    <mergeCell ref="A21:C21"/>
    <mergeCell ref="D21:E21"/>
    <mergeCell ref="A15:C15"/>
    <mergeCell ref="D15:E15"/>
    <mergeCell ref="A16:C16"/>
    <mergeCell ref="D16:E16"/>
    <mergeCell ref="A18:C18"/>
    <mergeCell ref="D18:E18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2022-12-01T12:08:29Z</dcterms:modified>
</cp:coreProperties>
</file>