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36" i="1" l="1"/>
  <c r="G27" i="1"/>
  <c r="G28" i="1"/>
  <c r="F49" i="1"/>
  <c r="F28" i="1"/>
  <c r="F26" i="1" s="1"/>
  <c r="F46" i="1"/>
  <c r="F41" i="1"/>
  <c r="F36" i="1"/>
  <c r="F23" i="1"/>
  <c r="F17" i="1"/>
  <c r="F5" i="1"/>
  <c r="G23" i="1"/>
  <c r="G17" i="1"/>
  <c r="G14" i="1"/>
  <c r="F14" i="1"/>
  <c r="G5" i="1"/>
  <c r="G41" i="1" l="1"/>
  <c r="F44" i="1"/>
  <c r="F33" i="1"/>
  <c r="F12" i="1"/>
  <c r="G46" i="1" l="1"/>
  <c r="G44" i="1"/>
  <c r="G33" i="1"/>
  <c r="G26" i="1"/>
  <c r="G12" i="1"/>
  <c r="G49" i="1" l="1"/>
</calcChain>
</file>

<file path=xl/sharedStrings.xml><?xml version="1.0" encoding="utf-8"?>
<sst xmlns="http://schemas.openxmlformats.org/spreadsheetml/2006/main" count="97" uniqueCount="97">
  <si>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</si>
  <si>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</si>
  <si>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</si>
  <si>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</si>
  <si>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</si>
  <si>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</si>
  <si>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</si>
  <si>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</si>
  <si>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</si>
  <si>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</si>
  <si>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</si>
  <si>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</si>
  <si>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</si>
  <si>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</si>
  <si>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</si>
  <si>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</si>
  <si>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</si>
  <si>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</si>
  <si>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</si>
  <si>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</si>
  <si>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</si>
  <si>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</si>
  <si>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</si>
  <si>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</si>
  <si>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</si>
  <si>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</si>
  <si>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</si>
  <si>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</si>
  <si>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</si>
  <si>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</si>
  <si>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</si>
  <si>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</si>
  <si>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</si>
  <si>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</si>
  <si>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</si>
  <si>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</si>
  <si>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</si>
  <si>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</si>
  <si>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</si>
  <si>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</si>
  <si>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</si>
  <si>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</si>
  <si>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</si>
  <si>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</si>
  <si>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</si>
  <si>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</si>
  <si>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</si>
  <si>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</si>
  <si>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</si>
  <si>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</si>
  <si>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</si>
  <si>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</si>
  <si>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</si>
  <si>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</si>
  <si>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</si>
  <si>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</si>
  <si>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</si>
  <si>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</si>
  <si>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</si>
  <si>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</si>
  <si>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</si>
  <si>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</si>
  <si>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</si>
  <si>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</si>
  <si>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</si>
  <si>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0400</t>
  </si>
  <si>
    <t>НАЦИОНАЛЬНАЯ ЭКОНОМИКА</t>
  </si>
  <si>
    <t>0408</t>
  </si>
  <si>
    <t>Транспорт</t>
  </si>
  <si>
    <t>0707</t>
  </si>
  <si>
    <t>Молодежная политика</t>
  </si>
  <si>
    <t>Отбор:</t>
  </si>
  <si>
    <t>Бюджет (фин.орган) Равно "Бюджет Кондопожского муниципального района"</t>
  </si>
  <si>
    <t>0105</t>
  </si>
  <si>
    <t>Судебная система</t>
  </si>
  <si>
    <t>0412</t>
  </si>
  <si>
    <t>Другие вопросы в области национальной экономики</t>
  </si>
  <si>
    <t>0502</t>
  </si>
  <si>
    <t>Коммунальное хозяйство</t>
  </si>
  <si>
    <t>Расходы за второй квартал 2021 года</t>
  </si>
  <si>
    <t>Резервные фонды</t>
  </si>
  <si>
    <t>0111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</si>
  <si>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</si>
  <si>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</si>
  <si>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0300</t>
  </si>
  <si>
    <t>НАЦИОНАЛЬНАЯ БЕЗОПАСНОСТЬ И ПРАВООХРАНИТЕЛЬНАЯ ДЕЯТЕЛЬНОСТЬ</t>
  </si>
  <si>
    <t>0310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</si>
  <si>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</si>
  <si>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</si>
  <si>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</si>
  <si>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0401</t>
  </si>
  <si>
    <t>0405</t>
  </si>
  <si>
    <t>0409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</si>
  <si>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</si>
  <si>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</si>
  <si>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</si>
  <si>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Расходы за второй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</si>
</sst>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9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  <border>
      <left style="thin">
        <color rgb="FF7D8AB9"/>
      </left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4" fontId="2" fillId="3" borderId="3" xfId="0" applyNumberFormat="1" applyFont="1" applyFill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4" fontId="4" fillId="3" borderId="3" xfId="0" applyNumberFormat="1" applyFont="1" applyFill="1" applyBorder="1" applyAlignment="1">
      <alignment horizontal="right" vertical="top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4" fontId="5" fillId="0" borderId="6" xfId="1" applyNumberFormat="1" applyFont="1" applyBorder="1" applyAlignment="1">
      <alignment horizontal="right" vertical="top"/>
    </xf>
    <xf numFmtId="49" fontId="6" fillId="0" borderId="3" xfId="0" applyNumberFormat="1" applyFont="1" applyBorder="1" applyAlignment="1">
      <alignment horizontal="left" vertical="top" wrapText="1" indent="2"/>
    </xf>
    <xf numFmtId="49" fontId="0" fillId="0" borderId="3" xfId="0" applyNumberFormat="1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0" fontId="1" fillId="4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6" xfId="1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left" vertical="top" wrapText="1"/>
    </xf>
    <xf numFmtId="4" fontId="5" fillId="0" borderId="0" xfId="1" applyNumberFormat="1" applyFont="1" applyBorder="1" applyAlignment="1">
      <alignment horizontal="right" vertical="top"/>
    </xf>
    <xf numFmtId="49" fontId="2" fillId="3" borderId="3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9"/>
  <sheetViews>
    <sheetView tabSelected="1" topLeftCell="A7" workbookViewId="0">
      <selection activeCell="J15" sqref="J15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66.5" style="1" customWidth="1"/>
    <col min="5" max="5" width="11.83203125" style="1" customWidth="1"/>
    <col min="6" max="6" width="19.5" style="1" customWidth="1"/>
    <col min="7" max="7" width="21.5" customWidth="1"/>
  </cols>
  <sheetData>
    <row r="1" spans="1:7" s="1" customFormat="1" ht="9.9499999999999993" customHeight="1" x14ac:dyDescent="0.2"/>
    <row r="2" spans="1:7" s="1" customFormat="1" ht="16.5" customHeight="1" x14ac:dyDescent="0.2">
      <c r="A2" s="7" t="s">
        <v>71</v>
      </c>
      <c r="B2" s="7"/>
      <c r="C2" s="7" t="s">
        <v>72</v>
      </c>
      <c r="D2" s="7"/>
    </row>
    <row r="3" spans="1:7" ht="12.95" customHeight="1" x14ac:dyDescent="0.2">
      <c r="A3" s="21" t="s">
        <v>0</v>
      </c>
      <c r="B3" s="21"/>
      <c r="C3" s="21"/>
      <c r="D3" s="21" t="s">
        <v>1</v>
      </c>
      <c r="E3" s="21"/>
      <c r="F3" s="17" t="s">
        <v>79</v>
      </c>
      <c r="G3" s="17" t="s">
        <v>96</v>
      </c>
    </row>
    <row r="4" spans="1:7" ht="38.1" customHeight="1" x14ac:dyDescent="0.2">
      <c r="A4" s="21" t="s">
        <v>2</v>
      </c>
      <c r="B4" s="21"/>
      <c r="C4" s="21"/>
      <c r="D4" s="21" t="s">
        <v>3</v>
      </c>
      <c r="E4" s="21"/>
      <c r="F4" s="18"/>
      <c r="G4" s="18"/>
    </row>
    <row r="5" spans="1:7" ht="11.1" customHeight="1" x14ac:dyDescent="0.2">
      <c r="A5" s="20" t="s">
        <v>4</v>
      </c>
      <c r="B5" s="20"/>
      <c r="C5" s="20"/>
      <c r="D5" s="20" t="s">
        <v>5</v>
      </c>
      <c r="E5" s="20"/>
      <c r="F5" s="2">
        <f>SUM(F6:F11)</f>
        <v>51263490.340000004</v>
      </c>
      <c r="G5" s="2">
        <f>SUM(G6:G11)</f>
        <v>50873718.039999999</v>
      </c>
    </row>
    <row r="6" spans="1:7" ht="31.5" customHeight="1" x14ac:dyDescent="0.2">
      <c r="A6" s="9" t="s">
        <v>82</v>
      </c>
      <c r="B6" s="10"/>
      <c r="C6" s="10"/>
      <c r="D6" s="13" t="s">
        <v>83</v>
      </c>
      <c r="E6" s="14"/>
      <c r="F6" s="8">
        <v>0</v>
      </c>
      <c r="G6" s="8">
        <v>0</v>
      </c>
    </row>
    <row r="7" spans="1:7" ht="33" customHeight="1" outlineLevel="1" x14ac:dyDescent="0.2">
      <c r="A7" s="9" t="s">
        <v>6</v>
      </c>
      <c r="B7" s="10"/>
      <c r="C7" s="10"/>
      <c r="D7" s="14" t="s">
        <v>7</v>
      </c>
      <c r="E7" s="14"/>
      <c r="F7" s="8">
        <v>29640885.98</v>
      </c>
      <c r="G7" s="8">
        <v>21918466.670000002</v>
      </c>
    </row>
    <row r="8" spans="1:7" ht="13.5" customHeight="1" outlineLevel="1" x14ac:dyDescent="0.2">
      <c r="A8" s="9" t="s">
        <v>73</v>
      </c>
      <c r="B8" s="10"/>
      <c r="C8" s="10"/>
      <c r="D8" s="11" t="s">
        <v>74</v>
      </c>
      <c r="E8" s="12"/>
      <c r="F8" s="8">
        <v>0</v>
      </c>
      <c r="G8" s="8">
        <v>34900</v>
      </c>
    </row>
    <row r="9" spans="1:7" ht="29.25" customHeight="1" outlineLevel="1" x14ac:dyDescent="0.2">
      <c r="A9" s="9" t="s">
        <v>8</v>
      </c>
      <c r="B9" s="10"/>
      <c r="C9" s="10"/>
      <c r="D9" s="23" t="s">
        <v>9</v>
      </c>
      <c r="E9" s="12"/>
      <c r="F9" s="8">
        <v>2313252.39</v>
      </c>
      <c r="G9" s="8">
        <v>2004017.99</v>
      </c>
    </row>
    <row r="10" spans="1:7" ht="21.95" customHeight="1" outlineLevel="1" x14ac:dyDescent="0.2">
      <c r="A10" s="9" t="s">
        <v>81</v>
      </c>
      <c r="B10" s="10"/>
      <c r="C10" s="10"/>
      <c r="D10" s="13" t="s">
        <v>80</v>
      </c>
      <c r="E10" s="14"/>
      <c r="F10" s="8">
        <v>0</v>
      </c>
      <c r="G10" s="22"/>
    </row>
    <row r="11" spans="1:7" ht="11.1" customHeight="1" outlineLevel="1" x14ac:dyDescent="0.2">
      <c r="A11" s="9" t="s">
        <v>10</v>
      </c>
      <c r="B11" s="10"/>
      <c r="C11" s="10"/>
      <c r="D11" s="14" t="s">
        <v>11</v>
      </c>
      <c r="E11" s="14"/>
      <c r="F11" s="8">
        <v>19309351.969999999</v>
      </c>
      <c r="G11" s="8">
        <v>26916333.379999999</v>
      </c>
    </row>
    <row r="12" spans="1:7" ht="11.1" customHeight="1" x14ac:dyDescent="0.2">
      <c r="A12" s="20" t="s">
        <v>12</v>
      </c>
      <c r="B12" s="20"/>
      <c r="C12" s="20"/>
      <c r="D12" s="20" t="s">
        <v>13</v>
      </c>
      <c r="E12" s="20"/>
      <c r="F12" s="2">
        <f>F13</f>
        <v>481950</v>
      </c>
      <c r="G12" s="2">
        <f>G13</f>
        <v>508550</v>
      </c>
    </row>
    <row r="13" spans="1:7" ht="11.1" customHeight="1" outlineLevel="1" x14ac:dyDescent="0.2">
      <c r="A13" s="15" t="s">
        <v>14</v>
      </c>
      <c r="B13" s="15"/>
      <c r="C13" s="15"/>
      <c r="D13" s="14" t="s">
        <v>15</v>
      </c>
      <c r="E13" s="14"/>
      <c r="F13" s="3">
        <v>481950</v>
      </c>
      <c r="G13" s="8">
        <v>508550</v>
      </c>
    </row>
    <row r="14" spans="1:7" ht="11.1" customHeight="1" outlineLevel="1" x14ac:dyDescent="0.2">
      <c r="A14" s="26" t="s">
        <v>84</v>
      </c>
      <c r="B14" s="25"/>
      <c r="C14" s="25"/>
      <c r="D14" s="19" t="s">
        <v>85</v>
      </c>
      <c r="E14" s="20"/>
      <c r="F14" s="2">
        <f>F15+F16</f>
        <v>35010</v>
      </c>
      <c r="G14" s="2">
        <f>G15+G16</f>
        <v>0</v>
      </c>
    </row>
    <row r="15" spans="1:7" ht="11.1" customHeight="1" outlineLevel="1" x14ac:dyDescent="0.2">
      <c r="A15" s="9" t="s">
        <v>86</v>
      </c>
      <c r="B15" s="10"/>
      <c r="C15" s="10"/>
      <c r="D15" s="13" t="s">
        <v>88</v>
      </c>
      <c r="E15" s="14"/>
      <c r="F15" s="3">
        <v>0</v>
      </c>
      <c r="G15" s="8">
        <v>0</v>
      </c>
    </row>
    <row r="16" spans="1:7" ht="11.1" customHeight="1" outlineLevel="1" x14ac:dyDescent="0.2">
      <c r="A16" s="9" t="s">
        <v>87</v>
      </c>
      <c r="B16" s="10"/>
      <c r="C16" s="10"/>
      <c r="D16" s="13" t="s">
        <v>89</v>
      </c>
      <c r="E16" s="14"/>
      <c r="F16" s="3">
        <v>35010</v>
      </c>
      <c r="G16" s="24">
        <v>0</v>
      </c>
    </row>
    <row r="17" spans="1:7" ht="11.1" customHeight="1" outlineLevel="1" x14ac:dyDescent="0.2">
      <c r="A17" s="19" t="s">
        <v>65</v>
      </c>
      <c r="B17" s="19"/>
      <c r="C17" s="19"/>
      <c r="D17" s="19" t="s">
        <v>66</v>
      </c>
      <c r="E17" s="19"/>
      <c r="F17" s="5">
        <f>SUM(F18:F22)</f>
        <v>675861.14</v>
      </c>
      <c r="G17" s="5">
        <f>SUM(G18:G22)</f>
        <v>12663422.969999999</v>
      </c>
    </row>
    <row r="18" spans="1:7" ht="11.1" customHeight="1" outlineLevel="1" x14ac:dyDescent="0.2">
      <c r="A18" s="9" t="s">
        <v>90</v>
      </c>
      <c r="B18" s="10"/>
      <c r="C18" s="10"/>
      <c r="D18" s="13" t="s">
        <v>93</v>
      </c>
      <c r="E18" s="14"/>
      <c r="F18" s="3">
        <v>90265.4</v>
      </c>
      <c r="G18" s="8">
        <v>129732.58</v>
      </c>
    </row>
    <row r="19" spans="1:7" ht="11.1" customHeight="1" outlineLevel="1" x14ac:dyDescent="0.2">
      <c r="A19" s="9" t="s">
        <v>91</v>
      </c>
      <c r="B19" s="10"/>
      <c r="C19" s="10"/>
      <c r="D19" s="13" t="s">
        <v>94</v>
      </c>
      <c r="E19" s="14"/>
      <c r="F19" s="3"/>
      <c r="G19" s="8">
        <v>119585.87</v>
      </c>
    </row>
    <row r="20" spans="1:7" ht="11.1" customHeight="1" outlineLevel="1" x14ac:dyDescent="0.2">
      <c r="A20" s="15" t="s">
        <v>67</v>
      </c>
      <c r="B20" s="15"/>
      <c r="C20" s="15"/>
      <c r="D20" s="14" t="s">
        <v>68</v>
      </c>
      <c r="E20" s="14"/>
      <c r="F20" s="3">
        <v>538028.42000000004</v>
      </c>
      <c r="G20" s="8">
        <v>722658.24</v>
      </c>
    </row>
    <row r="21" spans="1:7" ht="11.1" customHeight="1" outlineLevel="1" x14ac:dyDescent="0.2">
      <c r="A21" s="9" t="s">
        <v>92</v>
      </c>
      <c r="B21" s="10"/>
      <c r="C21" s="10"/>
      <c r="D21" s="13" t="s">
        <v>95</v>
      </c>
      <c r="E21" s="14"/>
      <c r="F21" s="3"/>
      <c r="G21" s="8">
        <v>17438</v>
      </c>
    </row>
    <row r="22" spans="1:7" ht="11.1" customHeight="1" outlineLevel="1" x14ac:dyDescent="0.2">
      <c r="A22" s="9" t="s">
        <v>75</v>
      </c>
      <c r="B22" s="10"/>
      <c r="C22" s="10"/>
      <c r="D22" s="11" t="s">
        <v>76</v>
      </c>
      <c r="E22" s="12"/>
      <c r="F22" s="3">
        <v>47567.32</v>
      </c>
      <c r="G22" s="8">
        <v>11674008.279999999</v>
      </c>
    </row>
    <row r="23" spans="1:7" ht="11.1" customHeight="1" x14ac:dyDescent="0.2">
      <c r="A23" s="20" t="s">
        <v>16</v>
      </c>
      <c r="B23" s="20"/>
      <c r="C23" s="20"/>
      <c r="D23" s="20" t="s">
        <v>17</v>
      </c>
      <c r="E23" s="20"/>
      <c r="F23" s="2">
        <f>F24+F25</f>
        <v>71502635.489999995</v>
      </c>
      <c r="G23" s="2">
        <f>G24+G25</f>
        <v>5318322.63</v>
      </c>
    </row>
    <row r="24" spans="1:7" ht="11.1" customHeight="1" outlineLevel="1" x14ac:dyDescent="0.2">
      <c r="A24" s="15" t="s">
        <v>18</v>
      </c>
      <c r="B24" s="15"/>
      <c r="C24" s="15"/>
      <c r="D24" s="14" t="s">
        <v>19</v>
      </c>
      <c r="E24" s="14"/>
      <c r="F24" s="3">
        <v>71206158.939999998</v>
      </c>
      <c r="G24" s="8">
        <v>4589882.09</v>
      </c>
    </row>
    <row r="25" spans="1:7" ht="11.1" customHeight="1" outlineLevel="1" x14ac:dyDescent="0.2">
      <c r="A25" s="9" t="s">
        <v>77</v>
      </c>
      <c r="B25" s="10"/>
      <c r="C25" s="10"/>
      <c r="D25" s="13" t="s">
        <v>78</v>
      </c>
      <c r="E25" s="14"/>
      <c r="F25" s="3">
        <v>296476.55</v>
      </c>
      <c r="G25" s="8">
        <v>728440.54</v>
      </c>
    </row>
    <row r="26" spans="1:7" ht="11.1" customHeight="1" x14ac:dyDescent="0.2">
      <c r="A26" s="20" t="s">
        <v>20</v>
      </c>
      <c r="B26" s="20"/>
      <c r="C26" s="20"/>
      <c r="D26" s="20" t="s">
        <v>21</v>
      </c>
      <c r="E26" s="20"/>
      <c r="F26" s="2">
        <f>F27+F28+F29+F30+F31+F32</f>
        <v>397744926.11000001</v>
      </c>
      <c r="G26" s="2">
        <f>G27+G28+G29+G30+G31+G32</f>
        <v>419500130.85000002</v>
      </c>
    </row>
    <row r="27" spans="1:7" ht="11.1" customHeight="1" outlineLevel="1" x14ac:dyDescent="0.2">
      <c r="A27" s="15" t="s">
        <v>22</v>
      </c>
      <c r="B27" s="15"/>
      <c r="C27" s="15"/>
      <c r="D27" s="14" t="s">
        <v>23</v>
      </c>
      <c r="E27" s="14"/>
      <c r="F27" s="3">
        <v>150009641.96000001</v>
      </c>
      <c r="G27" s="8">
        <f>138125168.24+25061732.27</f>
        <v>163186900.51000002</v>
      </c>
    </row>
    <row r="28" spans="1:7" ht="11.1" customHeight="1" outlineLevel="1" x14ac:dyDescent="0.2">
      <c r="A28" s="15" t="s">
        <v>24</v>
      </c>
      <c r="B28" s="15"/>
      <c r="C28" s="15"/>
      <c r="D28" s="14" t="s">
        <v>25</v>
      </c>
      <c r="E28" s="14"/>
      <c r="F28" s="3">
        <f>201271347.45+1751496.4</f>
        <v>203022843.84999999</v>
      </c>
      <c r="G28" s="8">
        <f>202069509.91+5000000</f>
        <v>207069509.91</v>
      </c>
    </row>
    <row r="29" spans="1:7" ht="11.1" customHeight="1" outlineLevel="1" x14ac:dyDescent="0.2">
      <c r="A29" s="15" t="s">
        <v>26</v>
      </c>
      <c r="B29" s="15"/>
      <c r="C29" s="15"/>
      <c r="D29" s="14" t="s">
        <v>27</v>
      </c>
      <c r="E29" s="14"/>
      <c r="F29" s="3">
        <v>43344115.740000002</v>
      </c>
      <c r="G29" s="8">
        <v>44874344.549999997</v>
      </c>
    </row>
    <row r="30" spans="1:7" ht="11.1" customHeight="1" outlineLevel="1" x14ac:dyDescent="0.2">
      <c r="A30" s="15" t="s">
        <v>28</v>
      </c>
      <c r="B30" s="15"/>
      <c r="C30" s="15"/>
      <c r="D30" s="14" t="s">
        <v>29</v>
      </c>
      <c r="E30" s="14"/>
      <c r="F30" s="3">
        <v>124465</v>
      </c>
      <c r="G30" s="8">
        <v>219952.5</v>
      </c>
    </row>
    <row r="31" spans="1:7" ht="11.1" customHeight="1" outlineLevel="1" x14ac:dyDescent="0.2">
      <c r="A31" s="15" t="s">
        <v>69</v>
      </c>
      <c r="B31" s="15"/>
      <c r="C31" s="15"/>
      <c r="D31" s="14" t="s">
        <v>70</v>
      </c>
      <c r="E31" s="14"/>
      <c r="F31" s="3">
        <v>1090067.57</v>
      </c>
      <c r="G31" s="8">
        <v>1439657.12</v>
      </c>
    </row>
    <row r="32" spans="1:7" ht="11.1" customHeight="1" outlineLevel="1" x14ac:dyDescent="0.2">
      <c r="A32" s="15" t="s">
        <v>30</v>
      </c>
      <c r="B32" s="15"/>
      <c r="C32" s="15"/>
      <c r="D32" s="14" t="s">
        <v>31</v>
      </c>
      <c r="E32" s="14"/>
      <c r="F32" s="3">
        <v>153791.99</v>
      </c>
      <c r="G32" s="8">
        <v>2709766.26</v>
      </c>
    </row>
    <row r="33" spans="1:7" ht="11.1" customHeight="1" x14ac:dyDescent="0.2">
      <c r="A33" s="20" t="s">
        <v>32</v>
      </c>
      <c r="B33" s="20"/>
      <c r="C33" s="20"/>
      <c r="D33" s="20" t="s">
        <v>33</v>
      </c>
      <c r="E33" s="20"/>
      <c r="F33" s="2">
        <f>F34+F35</f>
        <v>12362029.109999999</v>
      </c>
      <c r="G33" s="2">
        <f>G34+G35</f>
        <v>14680133.709999999</v>
      </c>
    </row>
    <row r="34" spans="1:7" ht="11.1" customHeight="1" outlineLevel="1" x14ac:dyDescent="0.2">
      <c r="A34" s="15" t="s">
        <v>34</v>
      </c>
      <c r="B34" s="15"/>
      <c r="C34" s="15"/>
      <c r="D34" s="14" t="s">
        <v>35</v>
      </c>
      <c r="E34" s="14"/>
      <c r="F34" s="3">
        <v>12362029.109999999</v>
      </c>
      <c r="G34" s="8">
        <v>13760400.84</v>
      </c>
    </row>
    <row r="35" spans="1:7" ht="11.1" customHeight="1" outlineLevel="1" x14ac:dyDescent="0.2">
      <c r="A35" s="15" t="s">
        <v>36</v>
      </c>
      <c r="B35" s="15"/>
      <c r="C35" s="15"/>
      <c r="D35" s="14" t="s">
        <v>37</v>
      </c>
      <c r="E35" s="14"/>
      <c r="F35" s="6">
        <v>0</v>
      </c>
      <c r="G35" s="8">
        <v>919732.87</v>
      </c>
    </row>
    <row r="36" spans="1:7" ht="11.1" customHeight="1" x14ac:dyDescent="0.2">
      <c r="A36" s="20" t="s">
        <v>38</v>
      </c>
      <c r="B36" s="20"/>
      <c r="C36" s="20"/>
      <c r="D36" s="20" t="s">
        <v>39</v>
      </c>
      <c r="E36" s="20"/>
      <c r="F36" s="2">
        <f>F37+F38+F39+F40</f>
        <v>24911559.289999999</v>
      </c>
      <c r="G36" s="2">
        <f>G37+G38+G39+G40</f>
        <v>25346845.139999997</v>
      </c>
    </row>
    <row r="37" spans="1:7" ht="11.1" customHeight="1" outlineLevel="1" x14ac:dyDescent="0.2">
      <c r="A37" s="15" t="s">
        <v>40</v>
      </c>
      <c r="B37" s="15"/>
      <c r="C37" s="15"/>
      <c r="D37" s="14" t="s">
        <v>41</v>
      </c>
      <c r="E37" s="14"/>
      <c r="F37" s="3">
        <v>4085028.44</v>
      </c>
      <c r="G37" s="8">
        <v>3969604.86</v>
      </c>
    </row>
    <row r="38" spans="1:7" ht="11.1" customHeight="1" outlineLevel="1" x14ac:dyDescent="0.2">
      <c r="A38" s="15" t="s">
        <v>42</v>
      </c>
      <c r="B38" s="15"/>
      <c r="C38" s="15"/>
      <c r="D38" s="14" t="s">
        <v>43</v>
      </c>
      <c r="E38" s="14"/>
      <c r="F38" s="3">
        <v>10010599.75</v>
      </c>
      <c r="G38" s="8">
        <v>7536137.8799999999</v>
      </c>
    </row>
    <row r="39" spans="1:7" ht="11.1" customHeight="1" outlineLevel="1" x14ac:dyDescent="0.2">
      <c r="A39" s="15" t="s">
        <v>44</v>
      </c>
      <c r="B39" s="15"/>
      <c r="C39" s="15"/>
      <c r="D39" s="14" t="s">
        <v>45</v>
      </c>
      <c r="E39" s="14"/>
      <c r="F39" s="3">
        <v>9715581.8200000003</v>
      </c>
      <c r="G39" s="8">
        <v>12774027.16</v>
      </c>
    </row>
    <row r="40" spans="1:7" ht="11.1" customHeight="1" outlineLevel="1" x14ac:dyDescent="0.2">
      <c r="A40" s="15" t="s">
        <v>46</v>
      </c>
      <c r="B40" s="15"/>
      <c r="C40" s="15"/>
      <c r="D40" s="14" t="s">
        <v>47</v>
      </c>
      <c r="E40" s="14"/>
      <c r="F40" s="3">
        <v>1100349.28</v>
      </c>
      <c r="G40" s="8">
        <v>1067075.24</v>
      </c>
    </row>
    <row r="41" spans="1:7" ht="11.1" customHeight="1" x14ac:dyDescent="0.2">
      <c r="A41" s="20" t="s">
        <v>48</v>
      </c>
      <c r="B41" s="20"/>
      <c r="C41" s="20"/>
      <c r="D41" s="20" t="s">
        <v>49</v>
      </c>
      <c r="E41" s="20"/>
      <c r="F41" s="2">
        <f>F42+F43</f>
        <v>4853908.62</v>
      </c>
      <c r="G41" s="2">
        <f>G42+G43</f>
        <v>9086644.3399999999</v>
      </c>
    </row>
    <row r="42" spans="1:7" ht="11.1" customHeight="1" outlineLevel="1" x14ac:dyDescent="0.2">
      <c r="A42" s="15" t="s">
        <v>50</v>
      </c>
      <c r="B42" s="15"/>
      <c r="C42" s="15"/>
      <c r="D42" s="14" t="s">
        <v>51</v>
      </c>
      <c r="E42" s="14"/>
      <c r="F42" s="3">
        <v>4831508.62</v>
      </c>
      <c r="G42" s="8">
        <v>9035954.3399999999</v>
      </c>
    </row>
    <row r="43" spans="1:7" ht="11.1" customHeight="1" outlineLevel="1" x14ac:dyDescent="0.2">
      <c r="A43" s="15" t="s">
        <v>52</v>
      </c>
      <c r="B43" s="15"/>
      <c r="C43" s="15"/>
      <c r="D43" s="14" t="s">
        <v>53</v>
      </c>
      <c r="E43" s="14"/>
      <c r="F43" s="3">
        <v>22400</v>
      </c>
      <c r="G43" s="8">
        <v>50690</v>
      </c>
    </row>
    <row r="44" spans="1:7" ht="11.1" customHeight="1" x14ac:dyDescent="0.2">
      <c r="A44" s="20" t="s">
        <v>54</v>
      </c>
      <c r="B44" s="20"/>
      <c r="C44" s="20"/>
      <c r="D44" s="20" t="s">
        <v>55</v>
      </c>
      <c r="E44" s="20"/>
      <c r="F44" s="2">
        <f>F45</f>
        <v>3896640.61</v>
      </c>
      <c r="G44" s="2">
        <f>G45</f>
        <v>3817498.53</v>
      </c>
    </row>
    <row r="45" spans="1:7" ht="11.1" customHeight="1" outlineLevel="1" x14ac:dyDescent="0.2">
      <c r="A45" s="15" t="s">
        <v>56</v>
      </c>
      <c r="B45" s="15"/>
      <c r="C45" s="15"/>
      <c r="D45" s="14" t="s">
        <v>57</v>
      </c>
      <c r="E45" s="14"/>
      <c r="F45" s="3">
        <v>3896640.61</v>
      </c>
      <c r="G45" s="8">
        <v>3817498.53</v>
      </c>
    </row>
    <row r="46" spans="1:7" ht="21.95" customHeight="1" x14ac:dyDescent="0.2">
      <c r="A46" s="20" t="s">
        <v>58</v>
      </c>
      <c r="B46" s="20"/>
      <c r="C46" s="20"/>
      <c r="D46" s="20" t="s">
        <v>59</v>
      </c>
      <c r="E46" s="20"/>
      <c r="F46" s="2">
        <f>F47+F48</f>
        <v>9972787.5099999998</v>
      </c>
      <c r="G46" s="2">
        <f>G47+G48</f>
        <v>7182714</v>
      </c>
    </row>
    <row r="47" spans="1:7" ht="21.95" customHeight="1" outlineLevel="1" x14ac:dyDescent="0.2">
      <c r="A47" s="15" t="s">
        <v>60</v>
      </c>
      <c r="B47" s="15"/>
      <c r="C47" s="15"/>
      <c r="D47" s="14" t="s">
        <v>61</v>
      </c>
      <c r="E47" s="14"/>
      <c r="F47" s="3">
        <v>8905788</v>
      </c>
      <c r="G47" s="8">
        <v>6364506</v>
      </c>
    </row>
    <row r="48" spans="1:7" ht="11.1" customHeight="1" outlineLevel="1" x14ac:dyDescent="0.2">
      <c r="A48" s="15" t="s">
        <v>62</v>
      </c>
      <c r="B48" s="15"/>
      <c r="C48" s="15"/>
      <c r="D48" s="14" t="s">
        <v>63</v>
      </c>
      <c r="E48" s="14"/>
      <c r="F48" s="3">
        <v>1066999.51</v>
      </c>
      <c r="G48" s="8">
        <v>818208</v>
      </c>
    </row>
    <row r="49" spans="1:7" ht="12.95" customHeight="1" x14ac:dyDescent="0.2">
      <c r="A49" s="16" t="s">
        <v>64</v>
      </c>
      <c r="B49" s="16"/>
      <c r="C49" s="16"/>
      <c r="D49" s="16"/>
      <c r="E49" s="16"/>
      <c r="F49" s="4">
        <f>F5+F12+F23+F26+F33+F36+F41+F44+F46+F17+F14</f>
        <v>577700798.22000003</v>
      </c>
      <c r="G49" s="4">
        <f>G5+G12+G23+G26+G33+G36+G41+G44+G46+G17</f>
        <v>548977980.20999992</v>
      </c>
    </row>
  </sheetData>
  <mergeCells count="95">
    <mergeCell ref="A19:C19"/>
    <mergeCell ref="D19:E19"/>
    <mergeCell ref="A21:C21"/>
    <mergeCell ref="D21:E21"/>
    <mergeCell ref="A15:C15"/>
    <mergeCell ref="D15:E15"/>
    <mergeCell ref="A16:C16"/>
    <mergeCell ref="D16:E16"/>
    <mergeCell ref="A18:C18"/>
    <mergeCell ref="D18:E18"/>
    <mergeCell ref="A10:C10"/>
    <mergeCell ref="D10:E10"/>
    <mergeCell ref="A9:C9"/>
    <mergeCell ref="D9:E9"/>
    <mergeCell ref="A14:C14"/>
    <mergeCell ref="D14:E14"/>
    <mergeCell ref="A3:C3"/>
    <mergeCell ref="D3:E3"/>
    <mergeCell ref="F3:F4"/>
    <mergeCell ref="A4:C4"/>
    <mergeCell ref="D4:E4"/>
    <mergeCell ref="A5:C5"/>
    <mergeCell ref="D5:E5"/>
    <mergeCell ref="A7:C7"/>
    <mergeCell ref="D7:E7"/>
    <mergeCell ref="D8:E8"/>
    <mergeCell ref="A6:C6"/>
    <mergeCell ref="D6:E6"/>
    <mergeCell ref="A11:C11"/>
    <mergeCell ref="D11:E11"/>
    <mergeCell ref="A12:C12"/>
    <mergeCell ref="D12:E12"/>
    <mergeCell ref="A13:C13"/>
    <mergeCell ref="D13:E13"/>
    <mergeCell ref="A23:C23"/>
    <mergeCell ref="D23:E23"/>
    <mergeCell ref="A24:C24"/>
    <mergeCell ref="D24:E24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D37:E37"/>
    <mergeCell ref="A38:C38"/>
    <mergeCell ref="D38:E38"/>
    <mergeCell ref="A39:C39"/>
    <mergeCell ref="D39:E39"/>
    <mergeCell ref="A49:E49"/>
    <mergeCell ref="G3:G4"/>
    <mergeCell ref="A17:C17"/>
    <mergeCell ref="D17:E17"/>
    <mergeCell ref="A20:C20"/>
    <mergeCell ref="D20:E20"/>
    <mergeCell ref="A31:C31"/>
    <mergeCell ref="D31:E31"/>
    <mergeCell ref="A45:C45"/>
    <mergeCell ref="D45:E45"/>
    <mergeCell ref="A46:C46"/>
    <mergeCell ref="D46:E46"/>
    <mergeCell ref="A47:C47"/>
    <mergeCell ref="A8:C8"/>
    <mergeCell ref="D47:E47"/>
    <mergeCell ref="A43:C43"/>
    <mergeCell ref="A22:C22"/>
    <mergeCell ref="D22:E22"/>
    <mergeCell ref="A25:C25"/>
    <mergeCell ref="D25:E25"/>
    <mergeCell ref="A48:C48"/>
    <mergeCell ref="D48:E48"/>
    <mergeCell ref="D43:E43"/>
    <mergeCell ref="A44:C44"/>
    <mergeCell ref="D44:E44"/>
    <mergeCell ref="A40:C40"/>
    <mergeCell ref="D40:E40"/>
    <mergeCell ref="A41:C41"/>
    <mergeCell ref="D41:E41"/>
    <mergeCell ref="A42:C42"/>
    <mergeCell ref="D42:E42"/>
    <mergeCell ref="A37:C37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2022-12-01T09:19:46Z</dcterms:modified>
</cp:coreProperties>
</file>