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H35" i="2" l="1"/>
  <c r="H21" i="2"/>
  <c r="H17" i="2" l="1"/>
  <c r="H18" i="2"/>
  <c r="H16" i="2" l="1"/>
  <c r="I27" i="2" l="1"/>
  <c r="I29" i="2"/>
  <c r="I36" i="2" l="1"/>
  <c r="I18" i="2"/>
  <c r="I26" i="2"/>
  <c r="G28" i="2" l="1"/>
  <c r="H28" i="2"/>
  <c r="I28" i="2" s="1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<sst xmlns="http://schemas.openxmlformats.org/spreadsheetml/2006/main" count="311" uniqueCount="196">
  <si>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</si>
  <si>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</si>
  <si>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</si>
  <si>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</si>
  <si>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</si>
  <si>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</si>
  <si>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</si>
  <si>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</si>
  <si>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</si>
  <si>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</si>
  <si>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</si>
  <si>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</si>
  <si>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</si>
  <si>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</si>
  <si>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</si>
  <si>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</si>
  <si>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</si>
  <si>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</si>
  <si>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</si>
  <si>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</si>
  <si>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</si>
  <si>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</si>
  <si>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</si>
  <si>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</si>
  <si>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</si>
  <si>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</si>
  <si>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</si>
  <si>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</si>
  <si>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</si>
  <si>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</si>
  <si>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</si>
  <si>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</si>
  <si>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</si>
  <si>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</si>
  <si>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</si>
  <si>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</si>
  <si>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</si>
  <si>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</si>
  <si>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</si>
  <si>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</si>
  <si>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</si>
  <si>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</si>
  <si>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</si>
  <si>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</si>
  <si>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</si>
  <si>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</si>
  <si>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</si>
  <si>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</si>
  <si>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</si>
  <si>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</si>
  <si>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</si>
  <si>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</si>
  <si>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</si>
  <si>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</si>
  <si>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</si>
  <si>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</si>
  <si>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</si>
  <si>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</si>
  <si>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</si>
  <si>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</si>
  <si>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</si>
  <si>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</si>
  <si>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</si>
  <si>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</si>
  <si>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</si>
  <si>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</si>
  <si>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</si>
  <si>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</si>
  <si>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</si>
  <si>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</si>
  <si>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</si>
  <si>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</si>
  <si>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</si>
  <si>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</si>
  <si>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</si>
  <si>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</si>
  <si>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</si>
  <si>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</si>
  <si>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</si>
  <si>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</si>
  <si>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</si>
  <si>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</si>
  <si>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</si>
  <si>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</si>
  <si>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</si>
  <si>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</si>
  <si>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</si>
  <si>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</si>
  <si>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</si>
  <si>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</si>
  <si>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</si>
  <si>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</si>
  <si>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</si>
  <si>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</si>
  <si>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</si>
  <si>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</si>
  <si>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</si>
  <si>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</si>
  <si>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</si>
  <si>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</si>
  <si>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</si>
  <si>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</si>
  <si>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</si>
  <si>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</si>
  <si>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</si>
  <si>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</si>
  <si>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</si>
  <si>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</si>
  <si>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</si>
  <si>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</si>
  <si>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</si>
  <si>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</si>
  <si>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</si>
  <si>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</si>
  <si>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</si>
  <si>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</si>
  <si>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</si>
  <si>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</si>
  <si>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</si>
  <si>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</si>
  <si>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</si>
  <si>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</si>
  <si>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</si>
  <si>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</si>
  <si>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</si>
  <si>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</si>
  <si>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</si>
  <si>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</si>
  <si>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</si>
  <si>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</si>
  <si>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</si>
  <si>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</si>
  <si>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</si>
  <si>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</si>
  <si>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</si>
  <si>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</si>
  <si>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</si>
  <si>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</si>
  <si>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</si>
  <si>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</si>
  <si>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</si>
  <si>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</si>
  <si>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</si>
  <si>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</si>
  <si>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</si>
  <si>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</si>
  <si>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</si>
  <si>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</si>
  <si>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</si>
  <si>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</si>
  <si>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</si>
  <si>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</si>
  <si>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</si>
  <si>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</si>
  <si>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</si>
  <si>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</si>
  <si>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</si>
  <si>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</si>
  <si>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</si>
  <si>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</si>
  <si>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</si>
  <si>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</si>
  <si>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</si>
  <si>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</si>
  <si>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</si>
  <si>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</si>
  <si>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</si>
  <si>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</si>
  <si>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</si>
  <si>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</si>
  <si>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</si>
  <si>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</si>
  <si>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</si>
  <si>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</si>
  <si>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</si>
  <si>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</si>
  <si>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</si>
  <si>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</si>
  <si>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</si>
  <si>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</si>
  <si>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</si>
  <si>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</si>
  <si>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</si>
  <si>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</si>
  <si>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</si>
  <si>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</si>
  <si>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</si>
  <si>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</si>
  <si>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И.о. Начальника финансового управления</t>
  </si>
  <si>
    <t>Д.А. Зацепин</t>
  </si>
  <si>
    <t>И.В. Давыдченко</t>
  </si>
  <si>
    <t xml:space="preserve">Глава Администрации </t>
  </si>
  <si>
    <t>по состоянию на 01 октября 2023 года</t>
  </si>
  <si>
    <t>Исполнено на отчетную дату (01.10.2023)</t>
  </si>
  <si>
    <t>За январь-сентябрь 2023 года предъявлено 142 досудебных предупреждений на сумму 3 674,80 тыс. руб, в досудебном порядке оплачено 2 727,68 тыс. руб.</t>
  </si>
  <si>
    <t>09.10.2023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</si>
</sst>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6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zoomScale="60" zoomScaleNormal="100" workbookViewId="0">
      <selection activeCell="H36" sqref="H36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41" t="s">
        <v>67</v>
      </c>
      <c r="B1" s="141"/>
      <c r="C1" s="141"/>
      <c r="D1" s="141"/>
      <c r="E1" s="141"/>
      <c r="F1" s="141"/>
      <c r="G1" s="141"/>
      <c r="H1" s="141"/>
      <c r="I1" s="141"/>
    </row>
    <row r="2" spans="1:9" ht="20.25" customHeight="1" x14ac:dyDescent="0.25">
      <c r="A2" s="141" t="s">
        <v>89</v>
      </c>
      <c r="B2" s="141"/>
      <c r="C2" s="141"/>
      <c r="D2" s="141"/>
      <c r="E2" s="141"/>
      <c r="F2" s="141"/>
      <c r="G2" s="141"/>
      <c r="H2" s="141"/>
      <c r="I2" s="141"/>
    </row>
    <row r="3" spans="1:9" ht="20.25" customHeight="1" x14ac:dyDescent="0.25">
      <c r="A3" s="141" t="s">
        <v>192</v>
      </c>
      <c r="B3" s="141"/>
      <c r="C3" s="141"/>
      <c r="D3" s="141"/>
      <c r="E3" s="141"/>
      <c r="F3" s="141"/>
      <c r="G3" s="141"/>
      <c r="H3" s="141"/>
      <c r="I3" s="141"/>
    </row>
    <row r="4" spans="1:9" ht="20.25" customHeight="1" x14ac:dyDescent="0.25">
      <c r="A4" s="124" t="s">
        <v>48</v>
      </c>
      <c r="B4" s="124"/>
      <c r="C4" s="124"/>
      <c r="D4" s="124"/>
      <c r="E4" s="124"/>
      <c r="F4" s="124"/>
      <c r="G4" s="124"/>
      <c r="H4" s="124"/>
      <c r="I4" s="124"/>
    </row>
    <row r="5" spans="1:9" ht="20.25" customHeight="1" x14ac:dyDescent="0.25">
      <c r="A5" s="124" t="s">
        <v>59</v>
      </c>
      <c r="B5" s="124"/>
      <c r="C5" s="124"/>
      <c r="D5" s="124"/>
      <c r="E5" s="124"/>
      <c r="F5" s="124"/>
      <c r="G5" s="124"/>
      <c r="H5" s="124"/>
      <c r="I5" s="124"/>
    </row>
    <row r="6" spans="1:9" ht="20.25" customHeight="1" x14ac:dyDescent="0.25">
      <c r="A6" s="124" t="s">
        <v>49</v>
      </c>
      <c r="B6" s="124"/>
      <c r="C6" s="124"/>
      <c r="D6" s="124"/>
      <c r="E6" s="124"/>
      <c r="F6" s="124"/>
      <c r="G6" s="124"/>
      <c r="H6" s="124"/>
      <c r="I6" s="124"/>
    </row>
    <row r="7" spans="1:9" ht="21" thickBot="1" x14ac:dyDescent="0.3">
      <c r="B7" s="142"/>
      <c r="C7" s="142"/>
      <c r="D7" s="142"/>
      <c r="E7" s="142"/>
      <c r="F7" s="142"/>
      <c r="G7" s="142"/>
      <c r="H7" s="142"/>
      <c r="I7" s="142"/>
    </row>
    <row r="8" spans="1:9" s="4" customFormat="1" ht="75" customHeight="1" x14ac:dyDescent="0.25">
      <c r="A8" s="115" t="s">
        <v>0</v>
      </c>
      <c r="B8" s="125" t="s">
        <v>56</v>
      </c>
      <c r="C8" s="137" t="s">
        <v>1</v>
      </c>
      <c r="D8" s="137"/>
      <c r="E8" s="125" t="s">
        <v>54</v>
      </c>
      <c r="F8" s="128" t="s">
        <v>53</v>
      </c>
      <c r="G8" s="128"/>
      <c r="H8" s="128"/>
      <c r="I8" s="129"/>
    </row>
    <row r="9" spans="1:9" s="4" customFormat="1" ht="69" customHeight="1" x14ac:dyDescent="0.25">
      <c r="A9" s="116"/>
      <c r="B9" s="126"/>
      <c r="C9" s="138"/>
      <c r="D9" s="138"/>
      <c r="E9" s="126"/>
      <c r="F9" s="132" t="s">
        <v>50</v>
      </c>
      <c r="G9" s="133"/>
      <c r="H9" s="134" t="s">
        <v>193</v>
      </c>
      <c r="I9" s="132"/>
    </row>
    <row r="10" spans="1:9" s="4" customFormat="1" ht="21.75" customHeight="1" x14ac:dyDescent="0.25">
      <c r="A10" s="116"/>
      <c r="B10" s="126"/>
      <c r="C10" s="139" t="s">
        <v>57</v>
      </c>
      <c r="D10" s="139" t="s">
        <v>58</v>
      </c>
      <c r="E10" s="126"/>
      <c r="F10" s="130" t="s">
        <v>159</v>
      </c>
      <c r="G10" s="69" t="s">
        <v>51</v>
      </c>
      <c r="H10" s="130" t="s">
        <v>94</v>
      </c>
      <c r="I10" s="135" t="s">
        <v>52</v>
      </c>
    </row>
    <row r="11" spans="1:9" s="4" customFormat="1" ht="42.75" customHeight="1" thickBot="1" x14ac:dyDescent="0.3">
      <c r="A11" s="117"/>
      <c r="B11" s="127"/>
      <c r="C11" s="140"/>
      <c r="D11" s="140"/>
      <c r="E11" s="127"/>
      <c r="F11" s="131"/>
      <c r="G11" s="70" t="s">
        <v>160</v>
      </c>
      <c r="H11" s="131"/>
      <c r="I11" s="136"/>
    </row>
    <row r="12" spans="1:9" s="4" customFormat="1" ht="33.75" customHeight="1" x14ac:dyDescent="0.25">
      <c r="A12" s="162" t="s">
        <v>60</v>
      </c>
      <c r="B12" s="163"/>
      <c r="C12" s="163"/>
      <c r="D12" s="163"/>
      <c r="E12" s="163"/>
      <c r="F12" s="163"/>
      <c r="G12" s="163"/>
      <c r="H12" s="163"/>
      <c r="I12" s="163"/>
    </row>
    <row r="13" spans="1:9" s="4" customFormat="1" ht="24.75" customHeight="1" x14ac:dyDescent="0.25">
      <c r="A13" s="118" t="s">
        <v>55</v>
      </c>
      <c r="B13" s="119"/>
      <c r="C13" s="119"/>
      <c r="D13" s="22"/>
      <c r="E13" s="23"/>
      <c r="F13" s="71">
        <f>F14+F19</f>
        <v>132682.66235</v>
      </c>
      <c r="G13" s="71">
        <f>G14+G19</f>
        <v>49882.456760000001</v>
      </c>
      <c r="H13" s="114">
        <f>H14+H19</f>
        <v>36359.1</v>
      </c>
      <c r="I13" s="72">
        <f>IF(OR(G13=0,H13=0),"",H13/G13)</f>
        <v>0.72889553485576952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13">
        <f t="shared" si="0"/>
        <v>3936.52</v>
      </c>
      <c r="I14" s="74">
        <f>H15/G15</f>
        <v>1.091072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2727.6800000000003</v>
      </c>
      <c r="I15" s="74">
        <f>H15/G15</f>
        <v>1.091072</v>
      </c>
    </row>
    <row r="16" spans="1:9" ht="309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194</v>
      </c>
      <c r="F16" s="78">
        <v>7074</v>
      </c>
      <c r="G16" s="78">
        <v>2500</v>
      </c>
      <c r="H16" s="112">
        <f>269.92+252.43+912.87+10+220.5+1050.95+11.01</f>
        <v>2727.6800000000003</v>
      </c>
      <c r="I16" s="79">
        <f>H16/G16</f>
        <v>1.091072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81">
        <f>66+55.2</f>
        <v>121.2</v>
      </c>
      <c r="I17" s="107">
        <f t="shared" ref="I17:I18" si="1">H17/G17</f>
        <v>0.11106554654191649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f>101.2+154.4+832.04</f>
        <v>1087.6399999999999</v>
      </c>
      <c r="I18" s="107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32422.579999999998</v>
      </c>
      <c r="I19" s="74">
        <f t="shared" ref="I19:I36" si="2">IF(OR(G19=0,H19=0),"",H19/G19)</f>
        <v>0.70040468845596093</v>
      </c>
    </row>
    <row r="20" spans="1:9" s="14" customFormat="1" ht="22.5" x14ac:dyDescent="0.35">
      <c r="A20" s="164" t="s">
        <v>66</v>
      </c>
      <c r="B20" s="165"/>
      <c r="C20" s="166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10892.779999999999</v>
      </c>
      <c r="I20" s="74">
        <f t="shared" si="2"/>
        <v>0.80122194456019691</v>
      </c>
    </row>
    <row r="21" spans="1:9" s="14" customFormat="1" ht="38.25" customHeight="1" x14ac:dyDescent="0.35">
      <c r="A21" s="164" t="s">
        <v>156</v>
      </c>
      <c r="B21" s="165"/>
      <c r="C21" s="166"/>
      <c r="D21" s="15"/>
      <c r="E21" s="15"/>
      <c r="F21" s="82">
        <v>88789</v>
      </c>
      <c r="G21" s="82">
        <v>32696</v>
      </c>
      <c r="H21" s="82">
        <f>21529.5+0.3</f>
        <v>21529.8</v>
      </c>
      <c r="I21" s="74">
        <f t="shared" si="2"/>
        <v>0.6584842182529973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22403.3</v>
      </c>
      <c r="I23" s="84">
        <f t="shared" si="2"/>
        <v>0.7060227004054872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21754.3</v>
      </c>
      <c r="I24" s="85">
        <f t="shared" si="4"/>
        <v>1.9213260292799703</v>
      </c>
    </row>
    <row r="25" spans="1:9" ht="176.25" customHeight="1" x14ac:dyDescent="0.25">
      <c r="A25" s="19">
        <v>7</v>
      </c>
      <c r="B25" s="25" t="s">
        <v>80</v>
      </c>
      <c r="C25" s="30" t="s">
        <v>161</v>
      </c>
      <c r="D25" s="29"/>
      <c r="E25" s="46" t="s">
        <v>162</v>
      </c>
      <c r="F25" s="86">
        <v>10120.005010000001</v>
      </c>
      <c r="G25" s="86">
        <v>2716.875</v>
      </c>
      <c r="H25" s="76">
        <v>0</v>
      </c>
      <c r="I25" s="77">
        <f>H25/G25</f>
        <v>0</v>
      </c>
    </row>
    <row r="26" spans="1:9" ht="99.75" customHeight="1" x14ac:dyDescent="0.25">
      <c r="A26" s="122">
        <v>8</v>
      </c>
      <c r="B26" s="120" t="s">
        <v>81</v>
      </c>
      <c r="C26" s="171" t="s">
        <v>127</v>
      </c>
      <c r="D26" s="30" t="s">
        <v>86</v>
      </c>
      <c r="E26" s="46" t="s">
        <v>163</v>
      </c>
      <c r="F26" s="86">
        <v>36747.032370000001</v>
      </c>
      <c r="G26" s="110">
        <v>25538.728279999999</v>
      </c>
      <c r="H26" s="78">
        <v>19154</v>
      </c>
      <c r="I26" s="77">
        <f>H26/G26</f>
        <v>0.74999819059118789</v>
      </c>
    </row>
    <row r="27" spans="1:9" s="109" customFormat="1" ht="99.75" customHeight="1" x14ac:dyDescent="0.25">
      <c r="A27" s="123"/>
      <c r="B27" s="121"/>
      <c r="C27" s="172"/>
      <c r="D27" s="30"/>
      <c r="E27" s="46" t="s">
        <v>164</v>
      </c>
      <c r="F27" s="86">
        <v>6025.6035200000006</v>
      </c>
      <c r="G27" s="110">
        <v>2219.95919</v>
      </c>
      <c r="H27" s="78">
        <v>2600.3000000000002</v>
      </c>
      <c r="I27" s="77">
        <f t="shared" ref="I27:I29" si="5">H27/G27</f>
        <v>1.1713278386887824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H28" si="6">G29</f>
        <v>1256.13679</v>
      </c>
      <c r="H28" s="86">
        <f t="shared" si="6"/>
        <v>649</v>
      </c>
      <c r="I28" s="77">
        <f t="shared" si="5"/>
        <v>0.51666347579868266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165</v>
      </c>
      <c r="F29" s="86">
        <v>6280.6839500000006</v>
      </c>
      <c r="G29" s="110">
        <v>1256.13679</v>
      </c>
      <c r="H29" s="76">
        <v>649</v>
      </c>
      <c r="I29" s="77">
        <f t="shared" si="5"/>
        <v>0.51666347579868266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7">G35+G36+G37</f>
        <v>14559.51</v>
      </c>
      <c r="H34" s="80">
        <f t="shared" si="7"/>
        <v>10019.279999999999</v>
      </c>
      <c r="I34" s="84">
        <f t="shared" ref="I34" si="8">IF(OR(G34=0,H34=0),"",H34/G34)</f>
        <v>0.68816052188569521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0">
        <v>12000</v>
      </c>
      <c r="H35" s="76">
        <f>8574+44.88</f>
        <v>8618.8799999999992</v>
      </c>
      <c r="I35" s="87">
        <f t="shared" si="2"/>
        <v>0.71823999999999988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166</v>
      </c>
      <c r="D36" s="29"/>
      <c r="E36" s="36" t="s">
        <v>155</v>
      </c>
      <c r="F36" s="76">
        <v>3267.57</v>
      </c>
      <c r="G36" s="110">
        <v>1867.17</v>
      </c>
      <c r="H36" s="76">
        <v>1400.4</v>
      </c>
      <c r="I36" s="87">
        <f t="shared" si="2"/>
        <v>0.75001205032214535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167</v>
      </c>
      <c r="D37" s="105"/>
      <c r="E37" s="11" t="s">
        <v>168</v>
      </c>
      <c r="F37" s="78">
        <v>2389.62</v>
      </c>
      <c r="G37" s="110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15" t="s">
        <v>0</v>
      </c>
      <c r="B40" s="125" t="s">
        <v>56</v>
      </c>
      <c r="C40" s="137" t="s">
        <v>1</v>
      </c>
      <c r="D40" s="137"/>
      <c r="E40" s="125" t="s">
        <v>54</v>
      </c>
      <c r="F40" s="128" t="s">
        <v>65</v>
      </c>
      <c r="G40" s="128"/>
      <c r="H40" s="128"/>
      <c r="I40" s="129"/>
    </row>
    <row r="41" spans="1:9" x14ac:dyDescent="0.25">
      <c r="A41" s="116"/>
      <c r="B41" s="126"/>
      <c r="C41" s="138"/>
      <c r="D41" s="138"/>
      <c r="E41" s="126"/>
      <c r="F41" s="167" t="s">
        <v>90</v>
      </c>
      <c r="G41" s="167" t="s">
        <v>62</v>
      </c>
      <c r="H41" s="167"/>
      <c r="I41" s="169"/>
    </row>
    <row r="42" spans="1:9" ht="18.75" x14ac:dyDescent="0.25">
      <c r="A42" s="116"/>
      <c r="B42" s="126"/>
      <c r="C42" s="139" t="s">
        <v>57</v>
      </c>
      <c r="D42" s="139" t="s">
        <v>58</v>
      </c>
      <c r="E42" s="126"/>
      <c r="F42" s="167"/>
      <c r="G42" s="130" t="s">
        <v>63</v>
      </c>
      <c r="H42" s="167" t="s">
        <v>64</v>
      </c>
      <c r="I42" s="169" t="s">
        <v>52</v>
      </c>
    </row>
    <row r="43" spans="1:9" ht="24.75" customHeight="1" thickBot="1" x14ac:dyDescent="0.3">
      <c r="A43" s="117"/>
      <c r="B43" s="127"/>
      <c r="C43" s="140"/>
      <c r="D43" s="140"/>
      <c r="E43" s="127"/>
      <c r="F43" s="168"/>
      <c r="G43" s="131"/>
      <c r="H43" s="168"/>
      <c r="I43" s="170"/>
    </row>
    <row r="44" spans="1:9" ht="36.75" customHeight="1" x14ac:dyDescent="0.25">
      <c r="A44" s="162" t="s">
        <v>61</v>
      </c>
      <c r="B44" s="163"/>
      <c r="C44" s="163"/>
      <c r="D44" s="163"/>
      <c r="E44" s="163"/>
      <c r="F44" s="163"/>
      <c r="G44" s="163"/>
      <c r="H44" s="163"/>
      <c r="I44" s="163"/>
    </row>
    <row r="45" spans="1:9" ht="36.75" customHeight="1" x14ac:dyDescent="0.25">
      <c r="A45" s="152" t="s">
        <v>37</v>
      </c>
      <c r="B45" s="153"/>
      <c r="C45" s="153"/>
      <c r="D45" s="153"/>
      <c r="E45" s="153"/>
      <c r="F45" s="153"/>
      <c r="G45" s="153"/>
      <c r="H45" s="153"/>
      <c r="I45" s="153"/>
    </row>
    <row r="46" spans="1:9" s="9" customFormat="1" ht="264.75" customHeight="1" x14ac:dyDescent="0.25">
      <c r="A46" s="173">
        <v>1</v>
      </c>
      <c r="B46" s="159" t="s">
        <v>7</v>
      </c>
      <c r="C46" s="30" t="s">
        <v>169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74"/>
      <c r="B47" s="160"/>
      <c r="C47" s="10" t="s">
        <v>118</v>
      </c>
      <c r="D47" s="40"/>
      <c r="E47" s="156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75"/>
      <c r="B48" s="161"/>
      <c r="C48" s="10" t="s">
        <v>38</v>
      </c>
      <c r="D48" s="40"/>
      <c r="E48" s="157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7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170</v>
      </c>
      <c r="D50" s="40"/>
      <c r="E50" s="158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52" t="s">
        <v>173</v>
      </c>
      <c r="B51" s="153"/>
      <c r="C51" s="153"/>
      <c r="D51" s="153"/>
      <c r="E51" s="153"/>
      <c r="F51" s="153"/>
      <c r="G51" s="153"/>
      <c r="H51" s="153"/>
      <c r="I51" s="153"/>
    </row>
    <row r="52" spans="1:9" s="54" customFormat="1" ht="61.5" customHeight="1" x14ac:dyDescent="0.25">
      <c r="A52" s="17">
        <v>4</v>
      </c>
      <c r="B52" s="44" t="s">
        <v>19</v>
      </c>
      <c r="C52" s="10" t="s">
        <v>171</v>
      </c>
      <c r="D52" s="40"/>
      <c r="E52" s="56" t="s">
        <v>172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52" t="s">
        <v>46</v>
      </c>
      <c r="B53" s="153"/>
      <c r="C53" s="153"/>
      <c r="D53" s="153"/>
      <c r="E53" s="153"/>
      <c r="F53" s="153"/>
      <c r="G53" s="153"/>
      <c r="H53" s="153"/>
      <c r="I53" s="153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10</v>
      </c>
      <c r="I55" s="87">
        <f>H55/G55</f>
        <v>0.2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52" t="s">
        <v>45</v>
      </c>
      <c r="B57" s="153"/>
      <c r="C57" s="153"/>
      <c r="D57" s="153"/>
      <c r="E57" s="153"/>
      <c r="F57" s="153"/>
      <c r="G57" s="153"/>
      <c r="H57" s="153"/>
      <c r="I57" s="153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v>142</v>
      </c>
      <c r="I59" s="87">
        <f>H59/G59</f>
        <v>0.94666666666666666</v>
      </c>
    </row>
    <row r="60" spans="1:9" ht="36.75" customHeight="1" x14ac:dyDescent="0.25">
      <c r="A60" s="152" t="s">
        <v>36</v>
      </c>
      <c r="B60" s="153"/>
      <c r="C60" s="153"/>
      <c r="D60" s="153"/>
      <c r="E60" s="153"/>
      <c r="F60" s="153"/>
      <c r="G60" s="153"/>
      <c r="H60" s="153"/>
      <c r="I60" s="153"/>
    </row>
    <row r="61" spans="1:9" ht="146.25" customHeight="1" x14ac:dyDescent="0.25">
      <c r="A61" s="19">
        <v>10</v>
      </c>
      <c r="B61" s="44" t="s">
        <v>40</v>
      </c>
      <c r="C61" s="30" t="s">
        <v>158</v>
      </c>
      <c r="D61" s="40"/>
      <c r="E61" s="46" t="s">
        <v>130</v>
      </c>
      <c r="F61" s="89" t="s">
        <v>88</v>
      </c>
      <c r="G61" s="90">
        <v>11</v>
      </c>
      <c r="H61" s="90">
        <v>8</v>
      </c>
      <c r="I61" s="77">
        <f>H61/G61</f>
        <v>0.72727272727272729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174</v>
      </c>
      <c r="D62" s="40"/>
      <c r="E62" s="46" t="s">
        <v>130</v>
      </c>
      <c r="F62" s="89" t="s">
        <v>88</v>
      </c>
      <c r="G62" s="90">
        <v>10</v>
      </c>
      <c r="H62" s="90">
        <v>6</v>
      </c>
      <c r="I62" s="77">
        <f>H62/G62</f>
        <v>0.6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175</v>
      </c>
      <c r="D63" s="40"/>
      <c r="E63" s="46" t="s">
        <v>176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186</v>
      </c>
      <c r="D64" s="40"/>
      <c r="E64" s="46" t="s">
        <v>109</v>
      </c>
      <c r="F64" s="89" t="s">
        <v>52</v>
      </c>
      <c r="G64" s="90">
        <v>102</v>
      </c>
      <c r="H64" s="111">
        <v>100.93</v>
      </c>
      <c r="I64" s="92">
        <f>H64/G64</f>
        <v>0.98950980392156873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52" t="s">
        <v>6</v>
      </c>
      <c r="B68" s="153"/>
      <c r="C68" s="153"/>
      <c r="D68" s="153"/>
      <c r="E68" s="153"/>
      <c r="F68" s="153"/>
      <c r="G68" s="153"/>
      <c r="H68" s="153"/>
      <c r="I68" s="153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52" t="s">
        <v>10</v>
      </c>
      <c r="B70" s="153"/>
      <c r="C70" s="153"/>
      <c r="D70" s="153"/>
      <c r="E70" s="153"/>
      <c r="F70" s="153"/>
      <c r="G70" s="153"/>
      <c r="H70" s="153"/>
      <c r="I70" s="153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177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5" t="s">
        <v>75</v>
      </c>
      <c r="D74" s="146"/>
      <c r="E74" s="146"/>
      <c r="F74" s="146" t="s">
        <v>87</v>
      </c>
      <c r="G74" s="146" t="s">
        <v>69</v>
      </c>
      <c r="H74" s="146"/>
      <c r="I74" s="146"/>
    </row>
    <row r="75" spans="1:9" ht="141" customHeight="1" x14ac:dyDescent="0.25">
      <c r="A75" s="57">
        <v>22</v>
      </c>
      <c r="B75" s="63" t="s">
        <v>178</v>
      </c>
      <c r="C75" s="35" t="s">
        <v>76</v>
      </c>
      <c r="D75" s="24"/>
      <c r="E75" s="46" t="s">
        <v>179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180</v>
      </c>
      <c r="C76" s="35" t="s">
        <v>77</v>
      </c>
      <c r="D76" s="24"/>
      <c r="E76" s="46" t="s">
        <v>181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182</v>
      </c>
      <c r="C77" s="35" t="s">
        <v>78</v>
      </c>
      <c r="D77" s="24"/>
      <c r="E77" s="46" t="s">
        <v>183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184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4" t="s">
        <v>13</v>
      </c>
      <c r="B79" s="155"/>
      <c r="C79" s="155"/>
      <c r="D79" s="155"/>
      <c r="E79" s="155"/>
      <c r="F79" s="155"/>
      <c r="G79" s="155"/>
      <c r="H79" s="155"/>
      <c r="I79" s="155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185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52" t="s">
        <v>9</v>
      </c>
      <c r="B85" s="153"/>
      <c r="C85" s="153"/>
      <c r="D85" s="153"/>
      <c r="E85" s="153"/>
      <c r="F85" s="153"/>
      <c r="G85" s="153"/>
      <c r="H85" s="153"/>
      <c r="I85" s="153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52" t="s">
        <v>112</v>
      </c>
      <c r="B88" s="153"/>
      <c r="C88" s="153"/>
      <c r="D88" s="153"/>
      <c r="E88" s="153"/>
      <c r="F88" s="153"/>
      <c r="G88" s="153"/>
      <c r="H88" s="153"/>
      <c r="I88" s="153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39">
        <v>34</v>
      </c>
      <c r="B90" s="139" t="s">
        <v>41</v>
      </c>
      <c r="C90" s="149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8" t="s">
        <v>148</v>
      </c>
    </row>
    <row r="91" spans="1:9" s="54" customFormat="1" ht="116.25" customHeight="1" x14ac:dyDescent="0.25">
      <c r="A91" s="147"/>
      <c r="B91" s="147"/>
      <c r="C91" s="150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48"/>
      <c r="B92" s="148"/>
      <c r="C92" s="151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191</v>
      </c>
      <c r="D95" s="47" t="s">
        <v>150</v>
      </c>
      <c r="E95" s="47" t="s">
        <v>189</v>
      </c>
      <c r="F95" s="101"/>
    </row>
    <row r="96" spans="1:9" x14ac:dyDescent="0.3">
      <c r="C96" s="47" t="s">
        <v>89</v>
      </c>
      <c r="D96" s="47"/>
      <c r="E96" s="143"/>
      <c r="F96" s="143"/>
    </row>
    <row r="97" spans="3:6" x14ac:dyDescent="0.35">
      <c r="C97" s="47"/>
      <c r="D97" s="47"/>
      <c r="E97" s="47"/>
      <c r="F97" s="101"/>
    </row>
    <row r="98" spans="3:6" x14ac:dyDescent="0.35">
      <c r="C98" s="47" t="s">
        <v>188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4" t="s">
        <v>190</v>
      </c>
      <c r="F99" s="144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187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195</v>
      </c>
    </row>
  </sheetData>
  <mergeCells count="58">
    <mergeCell ref="A57:I57"/>
    <mergeCell ref="A60:I60"/>
    <mergeCell ref="A44:I44"/>
    <mergeCell ref="A40:A43"/>
    <mergeCell ref="B40:B43"/>
    <mergeCell ref="C40:D41"/>
    <mergeCell ref="A51:I51"/>
    <mergeCell ref="A53:I53"/>
    <mergeCell ref="A45:I45"/>
    <mergeCell ref="A46:A48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1:I1"/>
    <mergeCell ref="A2:I2"/>
    <mergeCell ref="A3:I3"/>
    <mergeCell ref="A4:I4"/>
    <mergeCell ref="B7:I7"/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2023-10-09T08:33:26Z</dcterms:modified>
</cp:coreProperties>
</file>