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45621"/>
</workbook>
</file>

<file path=xl/calcChain.xml><?xml version="1.0" encoding="utf-8"?>
<calcChain xmlns="http://schemas.openxmlformats.org/spreadsheetml/2006/main">
  <c r="I27" i="2" l="1"/>
  <c r="I28" i="2"/>
  <c r="I29" i="2"/>
  <c r="H16" i="2"/>
  <c r="H35" i="2" l="1"/>
  <c r="I36" i="2" l="1"/>
  <c r="I18" i="2"/>
  <c r="I26" i="2"/>
  <c r="G28" i="2" l="1"/>
  <c r="H28" i="2"/>
  <c r="F28" i="2"/>
  <c r="G24" i="2"/>
  <c r="H24" i="2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24" i="2" s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<sst xmlns="http://schemas.openxmlformats.org/spreadsheetml/2006/main" count="311" uniqueCount="196">
  <si>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</si>
  <si>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</si>
  <si>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</si>
  <si>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</si>
  <si>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</si>
  <si>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</si>
  <si>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</si>
  <si>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</si>
  <si>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</si>
  <si>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</si>
  <si>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</si>
  <si>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</si>
  <si>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</si>
  <si>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</si>
  <si>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</si>
  <si>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</si>
  <si>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</si>
  <si>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</si>
  <si>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</si>
  <si>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</si>
  <si>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</si>
  <si>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</si>
  <si>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</si>
  <si>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</si>
  <si>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</si>
  <si>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</si>
  <si>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</si>
  <si>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</si>
  <si>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</si>
  <si>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</si>
  <si>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</si>
  <si>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</si>
  <si>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</si>
  <si>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</si>
  <si>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</si>
  <si>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</si>
  <si>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</si>
  <si>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</si>
  <si>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</si>
  <si>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</si>
  <si>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</si>
  <si>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</si>
  <si>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</si>
  <si>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</si>
  <si>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</si>
  <si>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</si>
  <si>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</si>
  <si>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</si>
  <si>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</si>
  <si>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</si>
  <si>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</si>
  <si>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</si>
  <si>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</si>
  <si>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</si>
  <si>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</si>
  <si>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</si>
  <si>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</si>
  <si>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</si>
  <si>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</si>
  <si>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</si>
  <si>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</si>
  <si>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</si>
  <si>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</si>
  <si>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</si>
  <si>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</si>
  <si>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</si>
  <si>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</si>
  <si>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</si>
  <si>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</si>
  <si>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</si>
  <si>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</si>
  <si>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</si>
  <si>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</si>
  <si>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</si>
  <si>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</si>
  <si>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</si>
  <si>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</si>
  <si>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</si>
  <si>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</si>
  <si>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</si>
  <si>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</si>
  <si>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</si>
  <si>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</si>
  <si>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</si>
  <si>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</si>
  <si>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</si>
  <si>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</si>
  <si>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</si>
  <si>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</si>
  <si>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</si>
  <si>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</si>
  <si>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</si>
  <si>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</si>
  <si>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</si>
  <si>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</si>
  <si>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</si>
  <si>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</si>
  <si>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</si>
  <si>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</si>
  <si>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</si>
  <si>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</si>
  <si>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</si>
  <si>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</si>
  <si>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</si>
  <si>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</si>
  <si>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</si>
  <si>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</si>
  <si>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</si>
  <si>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</si>
  <si>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</si>
  <si>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</si>
  <si>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</si>
  <si>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</si>
  <si>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</si>
  <si>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</si>
  <si>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</si>
  <si>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</si>
  <si>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</si>
  <si>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</si>
  <si>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</si>
  <si>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</si>
  <si>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</si>
  <si>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</si>
  <si>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</si>
  <si>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</si>
  <si>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</si>
  <si>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</si>
  <si>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</si>
  <si>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</si>
  <si>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</si>
  <si>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</si>
  <si>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</si>
  <si>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</si>
  <si>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</si>
  <si>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</si>
  <si>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</si>
  <si>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</si>
  <si>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</si>
  <si>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</si>
  <si>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</si>
  <si>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</si>
  <si>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</si>
  <si>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</si>
  <si>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</si>
  <si>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</si>
  <si>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</si>
  <si>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</si>
  <si>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</si>
  <si>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</si>
  <si>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</si>
  <si>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</si>
  <si>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</si>
  <si>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</si>
  <si>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</si>
  <si>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</si>
  <si>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</si>
  <si>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</si>
  <si>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</si>
  <si>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 xml:space="preserve">Глава Администрации </t>
  </si>
  <si>
    <t>Д.А. Зацепин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</si>
  <si>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</si>
  <si>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ВСЕГО             (2022-2025 гг)</t>
  </si>
  <si>
    <t>2023 год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</si>
  <si>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</si>
  <si>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</si>
  <si>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</si>
  <si>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</si>
  <si>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</si>
  <si>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</si>
  <si>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</si>
  <si>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</si>
  <si>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</si>
  <si>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</si>
  <si>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</si>
  <si>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</si>
  <si>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</si>
  <si>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</si>
  <si>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</si>
  <si>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</si>
  <si>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</si>
  <si>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</si>
  <si>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</si>
  <si>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</si>
  <si>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</si>
  <si>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</si>
  <si>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</si>
  <si>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</si>
  <si>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</si>
  <si>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</si>
  <si>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</si>
  <si>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И.о. Начальника финансового управления</t>
  </si>
  <si>
    <t>по состоянию на 01 июня 2023 года</t>
  </si>
  <si>
    <t>Исполнено на отчетную дату (01.06.2023)</t>
  </si>
  <si>
    <t>За январь-май 2023 года предъявлено 86 досудебных предупреждений на сумму 2 743,03 тыс. руб, в досудебном порядке оплачено 522,35 тыс. руб.</t>
  </si>
  <si>
    <t>А.С. Маслякова</t>
  </si>
  <si>
    <t>08.06.2023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</si>
</sst>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7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zoomScale="60" zoomScaleNormal="100" workbookViewId="0">
      <selection activeCell="F100" sqref="F100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4" customWidth="1"/>
    <col min="7" max="7" width="24.85546875" style="102" customWidth="1"/>
    <col min="8" max="8" width="24.7109375" style="102" customWidth="1"/>
    <col min="9" max="9" width="14.5703125" style="102" customWidth="1"/>
    <col min="10" max="16384" width="9.140625" style="2"/>
  </cols>
  <sheetData>
    <row r="1" spans="1:9" ht="20.25" customHeight="1" x14ac:dyDescent="0.25">
      <c r="A1" s="163" t="s">
        <v>67</v>
      </c>
      <c r="B1" s="163"/>
      <c r="C1" s="163"/>
      <c r="D1" s="163"/>
      <c r="E1" s="163"/>
      <c r="F1" s="163"/>
      <c r="G1" s="163"/>
      <c r="H1" s="163"/>
      <c r="I1" s="163"/>
    </row>
    <row r="2" spans="1:9" ht="20.25" customHeight="1" x14ac:dyDescent="0.25">
      <c r="A2" s="163" t="s">
        <v>89</v>
      </c>
      <c r="B2" s="163"/>
      <c r="C2" s="163"/>
      <c r="D2" s="163"/>
      <c r="E2" s="163"/>
      <c r="F2" s="163"/>
      <c r="G2" s="163"/>
      <c r="H2" s="163"/>
      <c r="I2" s="163"/>
    </row>
    <row r="3" spans="1:9" ht="20.25" customHeight="1" x14ac:dyDescent="0.25">
      <c r="A3" s="163" t="s">
        <v>191</v>
      </c>
      <c r="B3" s="163"/>
      <c r="C3" s="163"/>
      <c r="D3" s="163"/>
      <c r="E3" s="163"/>
      <c r="F3" s="163"/>
      <c r="G3" s="163"/>
      <c r="H3" s="163"/>
      <c r="I3" s="163"/>
    </row>
    <row r="4" spans="1:9" ht="20.25" customHeight="1" x14ac:dyDescent="0.25">
      <c r="A4" s="164" t="s">
        <v>48</v>
      </c>
      <c r="B4" s="164"/>
      <c r="C4" s="164"/>
      <c r="D4" s="164"/>
      <c r="E4" s="164"/>
      <c r="F4" s="164"/>
      <c r="G4" s="164"/>
      <c r="H4" s="164"/>
      <c r="I4" s="164"/>
    </row>
    <row r="5" spans="1:9" ht="20.25" customHeight="1" x14ac:dyDescent="0.25">
      <c r="A5" s="164" t="s">
        <v>59</v>
      </c>
      <c r="B5" s="164"/>
      <c r="C5" s="164"/>
      <c r="D5" s="164"/>
      <c r="E5" s="164"/>
      <c r="F5" s="164"/>
      <c r="G5" s="164"/>
      <c r="H5" s="164"/>
      <c r="I5" s="164"/>
    </row>
    <row r="6" spans="1:9" ht="20.25" customHeight="1" x14ac:dyDescent="0.25">
      <c r="A6" s="164" t="s">
        <v>49</v>
      </c>
      <c r="B6" s="164"/>
      <c r="C6" s="164"/>
      <c r="D6" s="164"/>
      <c r="E6" s="164"/>
      <c r="F6" s="164"/>
      <c r="G6" s="164"/>
      <c r="H6" s="164"/>
      <c r="I6" s="164"/>
    </row>
    <row r="7" spans="1:9" ht="21" thickBot="1" x14ac:dyDescent="0.3">
      <c r="B7" s="165"/>
      <c r="C7" s="165"/>
      <c r="D7" s="165"/>
      <c r="E7" s="165"/>
      <c r="F7" s="165"/>
      <c r="G7" s="165"/>
      <c r="H7" s="165"/>
      <c r="I7" s="165"/>
    </row>
    <row r="8" spans="1:9" s="4" customFormat="1" ht="75" customHeight="1" x14ac:dyDescent="0.25">
      <c r="A8" s="120" t="s">
        <v>0</v>
      </c>
      <c r="B8" s="123" t="s">
        <v>56</v>
      </c>
      <c r="C8" s="126" t="s">
        <v>1</v>
      </c>
      <c r="D8" s="126"/>
      <c r="E8" s="123" t="s">
        <v>54</v>
      </c>
      <c r="F8" s="139" t="s">
        <v>53</v>
      </c>
      <c r="G8" s="139"/>
      <c r="H8" s="139"/>
      <c r="I8" s="140"/>
    </row>
    <row r="9" spans="1:9" s="4" customFormat="1" ht="69" customHeight="1" x14ac:dyDescent="0.25">
      <c r="A9" s="121"/>
      <c r="B9" s="124"/>
      <c r="C9" s="127"/>
      <c r="D9" s="127"/>
      <c r="E9" s="124"/>
      <c r="F9" s="172" t="s">
        <v>50</v>
      </c>
      <c r="G9" s="173"/>
      <c r="H9" s="174" t="s">
        <v>192</v>
      </c>
      <c r="I9" s="172"/>
    </row>
    <row r="10" spans="1:9" s="4" customFormat="1" ht="21.75" customHeight="1" x14ac:dyDescent="0.25">
      <c r="A10" s="121"/>
      <c r="B10" s="124"/>
      <c r="C10" s="141" t="s">
        <v>57</v>
      </c>
      <c r="D10" s="141" t="s">
        <v>58</v>
      </c>
      <c r="E10" s="124"/>
      <c r="F10" s="135" t="s">
        <v>161</v>
      </c>
      <c r="G10" s="69" t="s">
        <v>51</v>
      </c>
      <c r="H10" s="135" t="s">
        <v>94</v>
      </c>
      <c r="I10" s="175" t="s">
        <v>52</v>
      </c>
    </row>
    <row r="11" spans="1:9" s="4" customFormat="1" ht="42.75" customHeight="1" thickBot="1" x14ac:dyDescent="0.3">
      <c r="A11" s="122"/>
      <c r="B11" s="125"/>
      <c r="C11" s="142"/>
      <c r="D11" s="142"/>
      <c r="E11" s="125"/>
      <c r="F11" s="136"/>
      <c r="G11" s="70" t="s">
        <v>162</v>
      </c>
      <c r="H11" s="136"/>
      <c r="I11" s="176"/>
    </row>
    <row r="12" spans="1:9" s="4" customFormat="1" ht="33.75" customHeight="1" x14ac:dyDescent="0.25">
      <c r="A12" s="118" t="s">
        <v>60</v>
      </c>
      <c r="B12" s="119"/>
      <c r="C12" s="119"/>
      <c r="D12" s="119"/>
      <c r="E12" s="119"/>
      <c r="F12" s="119"/>
      <c r="G12" s="119"/>
      <c r="H12" s="119"/>
      <c r="I12" s="119"/>
    </row>
    <row r="13" spans="1:9" s="4" customFormat="1" ht="24.75" customHeight="1" x14ac:dyDescent="0.25">
      <c r="A13" s="166" t="s">
        <v>55</v>
      </c>
      <c r="B13" s="167"/>
      <c r="C13" s="167"/>
      <c r="D13" s="22"/>
      <c r="E13" s="23"/>
      <c r="F13" s="71">
        <f>F14+F19</f>
        <v>132682.66235</v>
      </c>
      <c r="G13" s="71">
        <f>G14+G19</f>
        <v>49882.456760000001</v>
      </c>
      <c r="H13" s="115">
        <f>H14+H19</f>
        <v>20009.870180000002</v>
      </c>
      <c r="I13" s="72">
        <f>IF(OR(G13=0,H13=0),"",H13/G13)</f>
        <v>0.40114043051796155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3">
        <f>F15+F17+F18</f>
        <v>10707.147499999999</v>
      </c>
      <c r="G14" s="73">
        <f t="shared" ref="G14:H14" si="0">G15+G17+G18</f>
        <v>3591.2474999999999</v>
      </c>
      <c r="H14" s="114">
        <f t="shared" si="0"/>
        <v>1435.22</v>
      </c>
      <c r="I14" s="74">
        <f>H15/G15</f>
        <v>0.57408800000000004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5">
        <f>SUM(F16:F16)</f>
        <v>7074</v>
      </c>
      <c r="G15" s="75">
        <f>SUM(G16:G16)</f>
        <v>2500</v>
      </c>
      <c r="H15" s="75">
        <f>SUM(H16:H16)</f>
        <v>1435.22</v>
      </c>
      <c r="I15" s="74">
        <f>H15/G15</f>
        <v>0.57408800000000004</v>
      </c>
    </row>
    <row r="16" spans="1:9" ht="290.25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193</v>
      </c>
      <c r="F16" s="78">
        <v>7074</v>
      </c>
      <c r="G16" s="78">
        <v>2500</v>
      </c>
      <c r="H16" s="113">
        <f>269.92+252.43+912.87</f>
        <v>1435.22</v>
      </c>
      <c r="I16" s="79">
        <f>H16/G16</f>
        <v>0.57408800000000004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1">
        <v>1596.2474999999999</v>
      </c>
      <c r="G17" s="81">
        <v>1091.2474999999999</v>
      </c>
      <c r="H17" s="107">
        <v>0</v>
      </c>
      <c r="I17" s="108">
        <f t="shared" ref="I17:I18" si="1">H17/G17</f>
        <v>0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1">
        <v>2036.9</v>
      </c>
      <c r="G18" s="81">
        <v>0</v>
      </c>
      <c r="H18" s="81">
        <v>0</v>
      </c>
      <c r="I18" s="108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2">
        <f>F23+F34</f>
        <v>121975.51485000001</v>
      </c>
      <c r="G19" s="82">
        <f>G23+G34</f>
        <v>46291.209260000003</v>
      </c>
      <c r="H19" s="82">
        <f>H23+H34</f>
        <v>18574.650180000001</v>
      </c>
      <c r="I19" s="74">
        <f t="shared" ref="I19:I36" si="2">IF(OR(G19=0,H19=0),"",H19/G19)</f>
        <v>0.40125653394953026</v>
      </c>
    </row>
    <row r="20" spans="1:9" s="14" customFormat="1" ht="22.5" x14ac:dyDescent="0.35">
      <c r="A20" s="128" t="s">
        <v>66</v>
      </c>
      <c r="B20" s="129"/>
      <c r="C20" s="130"/>
      <c r="D20" s="15"/>
      <c r="E20" s="15"/>
      <c r="F20" s="82">
        <f>F19-F21</f>
        <v>33186.514850000007</v>
      </c>
      <c r="G20" s="82">
        <f>G19-G21</f>
        <v>13595.209260000003</v>
      </c>
      <c r="H20" s="82">
        <f>H19-H21</f>
        <v>10526.486290000001</v>
      </c>
      <c r="I20" s="74">
        <f t="shared" si="2"/>
        <v>0.77427909263384143</v>
      </c>
    </row>
    <row r="21" spans="1:9" s="14" customFormat="1" ht="38.25" customHeight="1" x14ac:dyDescent="0.35">
      <c r="A21" s="128" t="s">
        <v>156</v>
      </c>
      <c r="B21" s="129"/>
      <c r="C21" s="130"/>
      <c r="D21" s="15"/>
      <c r="E21" s="15"/>
      <c r="F21" s="82">
        <v>88789</v>
      </c>
      <c r="G21" s="82">
        <v>32696</v>
      </c>
      <c r="H21" s="82">
        <v>8048.1638899999998</v>
      </c>
      <c r="I21" s="74">
        <f t="shared" si="2"/>
        <v>0.24615133013212626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6"/>
      <c r="G22" s="83"/>
      <c r="H22" s="83"/>
      <c r="I22" s="77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0">
        <f>F24+F28</f>
        <v>59173.324849999997</v>
      </c>
      <c r="G23" s="80">
        <f t="shared" ref="G23:H23" si="3">G24+G28</f>
        <v>31731.699260000001</v>
      </c>
      <c r="H23" s="80">
        <f t="shared" si="3"/>
        <v>10745.800000000001</v>
      </c>
      <c r="I23" s="84">
        <f t="shared" si="2"/>
        <v>0.33864558944518375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5">
        <f>F25+F26+F27</f>
        <v>52892.640899999999</v>
      </c>
      <c r="G24" s="85">
        <f t="shared" ref="G24:I24" si="4">G25+G26+G27</f>
        <v>30475.562470000001</v>
      </c>
      <c r="H24" s="85">
        <f t="shared" si="4"/>
        <v>10641.1</v>
      </c>
      <c r="I24" s="85">
        <f t="shared" si="4"/>
        <v>0.41666522637046516</v>
      </c>
    </row>
    <row r="25" spans="1:9" ht="176.25" customHeight="1" x14ac:dyDescent="0.25">
      <c r="A25" s="19">
        <v>7</v>
      </c>
      <c r="B25" s="25" t="s">
        <v>80</v>
      </c>
      <c r="C25" s="30" t="s">
        <v>163</v>
      </c>
      <c r="D25" s="29"/>
      <c r="E25" s="46" t="s">
        <v>164</v>
      </c>
      <c r="F25" s="86">
        <v>10120.005010000001</v>
      </c>
      <c r="G25" s="86">
        <v>2716.875</v>
      </c>
      <c r="H25" s="76">
        <v>0</v>
      </c>
      <c r="I25" s="77">
        <f>H25/G25</f>
        <v>0</v>
      </c>
    </row>
    <row r="26" spans="1:9" ht="99.75" customHeight="1" x14ac:dyDescent="0.25">
      <c r="A26" s="170">
        <v>8</v>
      </c>
      <c r="B26" s="168" t="s">
        <v>81</v>
      </c>
      <c r="C26" s="137" t="s">
        <v>127</v>
      </c>
      <c r="D26" s="30" t="s">
        <v>86</v>
      </c>
      <c r="E26" s="46" t="s">
        <v>165</v>
      </c>
      <c r="F26" s="86">
        <v>36747.032370000001</v>
      </c>
      <c r="G26" s="111">
        <v>25538.728279999999</v>
      </c>
      <c r="H26" s="78">
        <v>10641.1</v>
      </c>
      <c r="I26" s="77">
        <f>H26/G26</f>
        <v>0.41666522637046516</v>
      </c>
    </row>
    <row r="27" spans="1:9" s="110" customFormat="1" ht="99.75" customHeight="1" x14ac:dyDescent="0.25">
      <c r="A27" s="171"/>
      <c r="B27" s="169"/>
      <c r="C27" s="138"/>
      <c r="D27" s="30"/>
      <c r="E27" s="46" t="s">
        <v>166</v>
      </c>
      <c r="F27" s="86">
        <v>6025.6035200000006</v>
      </c>
      <c r="G27" s="111">
        <v>2219.95919</v>
      </c>
      <c r="H27" s="78">
        <v>0</v>
      </c>
      <c r="I27" s="77">
        <f t="shared" ref="I27:I29" si="5">H27/G27</f>
        <v>0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6">
        <f>F29</f>
        <v>6280.6839500000006</v>
      </c>
      <c r="G28" s="86">
        <f t="shared" ref="G28:I28" si="6">G29</f>
        <v>1256.13679</v>
      </c>
      <c r="H28" s="86">
        <f t="shared" si="6"/>
        <v>104.7</v>
      </c>
      <c r="I28" s="77">
        <f t="shared" si="5"/>
        <v>8.335079494009566E-2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167</v>
      </c>
      <c r="F29" s="86">
        <v>6280.6839500000006</v>
      </c>
      <c r="G29" s="111">
        <v>1256.13679</v>
      </c>
      <c r="H29" s="76">
        <v>104.7</v>
      </c>
      <c r="I29" s="77">
        <f t="shared" si="5"/>
        <v>8.335079494009566E-2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6"/>
      <c r="G30" s="86"/>
      <c r="H30" s="76"/>
      <c r="I30" s="77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6"/>
      <c r="G31" s="78"/>
      <c r="H31" s="88"/>
      <c r="I31" s="77">
        <v>0</v>
      </c>
    </row>
    <row r="32" spans="1:9" s="51" customFormat="1" hidden="1" x14ac:dyDescent="0.25">
      <c r="A32" s="19"/>
      <c r="B32" s="36"/>
      <c r="C32" s="34"/>
      <c r="D32" s="5"/>
      <c r="E32" s="46"/>
      <c r="F32" s="76"/>
      <c r="G32" s="78"/>
      <c r="H32" s="88"/>
      <c r="I32" s="87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6"/>
      <c r="G33" s="78"/>
      <c r="H33" s="88"/>
      <c r="I33" s="87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0">
        <f>F35+F36+F37</f>
        <v>62802.19</v>
      </c>
      <c r="G34" s="80">
        <f t="shared" ref="G34:H34" si="7">G35+G36+G37</f>
        <v>14559.51</v>
      </c>
      <c r="H34" s="80">
        <f t="shared" si="7"/>
        <v>7828.8501799999995</v>
      </c>
      <c r="I34" s="84">
        <f t="shared" ref="I34" si="8">IF(OR(G34=0,H34=0),"",H34/G34)</f>
        <v>0.53771385026007057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6">
        <v>57145</v>
      </c>
      <c r="G35" s="111">
        <v>12000</v>
      </c>
      <c r="H35" s="76">
        <f>4684.75425+2366.09593</f>
        <v>7050.8501799999995</v>
      </c>
      <c r="I35" s="87">
        <f t="shared" si="2"/>
        <v>0.58757084833333328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168</v>
      </c>
      <c r="D36" s="29"/>
      <c r="E36" s="36" t="s">
        <v>155</v>
      </c>
      <c r="F36" s="76">
        <v>3267.57</v>
      </c>
      <c r="G36" s="111">
        <v>1867.17</v>
      </c>
      <c r="H36" s="76">
        <v>778</v>
      </c>
      <c r="I36" s="87">
        <f t="shared" si="2"/>
        <v>0.4166733612900807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169</v>
      </c>
      <c r="D37" s="105"/>
      <c r="E37" s="11" t="s">
        <v>170</v>
      </c>
      <c r="F37" s="78">
        <v>2389.62</v>
      </c>
      <c r="G37" s="111">
        <v>692.34</v>
      </c>
      <c r="H37" s="76">
        <v>0</v>
      </c>
      <c r="I37" s="87">
        <v>0</v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8">
        <v>0</v>
      </c>
      <c r="G38" s="78">
        <v>0</v>
      </c>
      <c r="H38" s="78">
        <v>0</v>
      </c>
      <c r="I38" s="77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8">
        <v>0</v>
      </c>
      <c r="G39" s="78">
        <v>0</v>
      </c>
      <c r="H39" s="78">
        <v>0</v>
      </c>
      <c r="I39" s="77">
        <v>0</v>
      </c>
    </row>
    <row r="40" spans="1:9" ht="18.75" customHeight="1" x14ac:dyDescent="0.25">
      <c r="A40" s="120" t="s">
        <v>0</v>
      </c>
      <c r="B40" s="123" t="s">
        <v>56</v>
      </c>
      <c r="C40" s="126" t="s">
        <v>1</v>
      </c>
      <c r="D40" s="126"/>
      <c r="E40" s="123" t="s">
        <v>54</v>
      </c>
      <c r="F40" s="139" t="s">
        <v>65</v>
      </c>
      <c r="G40" s="139"/>
      <c r="H40" s="139"/>
      <c r="I40" s="140"/>
    </row>
    <row r="41" spans="1:9" x14ac:dyDescent="0.25">
      <c r="A41" s="121"/>
      <c r="B41" s="124"/>
      <c r="C41" s="127"/>
      <c r="D41" s="127"/>
      <c r="E41" s="124"/>
      <c r="F41" s="131" t="s">
        <v>90</v>
      </c>
      <c r="G41" s="131" t="s">
        <v>62</v>
      </c>
      <c r="H41" s="131"/>
      <c r="I41" s="133"/>
    </row>
    <row r="42" spans="1:9" ht="18.75" x14ac:dyDescent="0.25">
      <c r="A42" s="121"/>
      <c r="B42" s="124"/>
      <c r="C42" s="141" t="s">
        <v>57</v>
      </c>
      <c r="D42" s="141" t="s">
        <v>58</v>
      </c>
      <c r="E42" s="124"/>
      <c r="F42" s="131"/>
      <c r="G42" s="135" t="s">
        <v>63</v>
      </c>
      <c r="H42" s="131" t="s">
        <v>64</v>
      </c>
      <c r="I42" s="133" t="s">
        <v>52</v>
      </c>
    </row>
    <row r="43" spans="1:9" ht="24.75" customHeight="1" thickBot="1" x14ac:dyDescent="0.3">
      <c r="A43" s="122"/>
      <c r="B43" s="125"/>
      <c r="C43" s="142"/>
      <c r="D43" s="142"/>
      <c r="E43" s="125"/>
      <c r="F43" s="132"/>
      <c r="G43" s="136"/>
      <c r="H43" s="132"/>
      <c r="I43" s="134"/>
    </row>
    <row r="44" spans="1:9" ht="36.75" customHeight="1" x14ac:dyDescent="0.25">
      <c r="A44" s="118" t="s">
        <v>61</v>
      </c>
      <c r="B44" s="119"/>
      <c r="C44" s="119"/>
      <c r="D44" s="119"/>
      <c r="E44" s="119"/>
      <c r="F44" s="119"/>
      <c r="G44" s="119"/>
      <c r="H44" s="119"/>
      <c r="I44" s="119"/>
    </row>
    <row r="45" spans="1:9" ht="36.75" customHeight="1" x14ac:dyDescent="0.25">
      <c r="A45" s="116" t="s">
        <v>37</v>
      </c>
      <c r="B45" s="117"/>
      <c r="C45" s="117"/>
      <c r="D45" s="117"/>
      <c r="E45" s="117"/>
      <c r="F45" s="117"/>
      <c r="G45" s="117"/>
      <c r="H45" s="117"/>
      <c r="I45" s="117"/>
    </row>
    <row r="46" spans="1:9" s="9" customFormat="1" ht="264.75" customHeight="1" x14ac:dyDescent="0.25">
      <c r="A46" s="143">
        <v>1</v>
      </c>
      <c r="B46" s="160" t="s">
        <v>7</v>
      </c>
      <c r="C46" s="30" t="s">
        <v>171</v>
      </c>
      <c r="D46" s="62"/>
      <c r="E46" s="66" t="s">
        <v>117</v>
      </c>
      <c r="F46" s="97" t="s">
        <v>87</v>
      </c>
      <c r="G46" s="90" t="s">
        <v>69</v>
      </c>
      <c r="H46" s="90" t="s">
        <v>69</v>
      </c>
      <c r="I46" s="87">
        <v>1</v>
      </c>
    </row>
    <row r="47" spans="1:9" ht="113.25" customHeight="1" x14ac:dyDescent="0.25">
      <c r="A47" s="144"/>
      <c r="B47" s="161"/>
      <c r="C47" s="10" t="s">
        <v>118</v>
      </c>
      <c r="D47" s="40"/>
      <c r="E47" s="157" t="s">
        <v>119</v>
      </c>
      <c r="F47" s="97" t="s">
        <v>87</v>
      </c>
      <c r="G47" s="90" t="s">
        <v>69</v>
      </c>
      <c r="H47" s="90" t="s">
        <v>69</v>
      </c>
      <c r="I47" s="87">
        <v>1</v>
      </c>
    </row>
    <row r="48" spans="1:9" ht="91.5" customHeight="1" x14ac:dyDescent="0.25">
      <c r="A48" s="145"/>
      <c r="B48" s="162"/>
      <c r="C48" s="10" t="s">
        <v>38</v>
      </c>
      <c r="D48" s="40"/>
      <c r="E48" s="158"/>
      <c r="F48" s="89" t="s">
        <v>87</v>
      </c>
      <c r="G48" s="90" t="s">
        <v>69</v>
      </c>
      <c r="H48" s="90" t="s">
        <v>69</v>
      </c>
      <c r="I48" s="87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58"/>
      <c r="F49" s="89" t="s">
        <v>87</v>
      </c>
      <c r="G49" s="90" t="s">
        <v>69</v>
      </c>
      <c r="H49" s="90" t="s">
        <v>69</v>
      </c>
      <c r="I49" s="87">
        <v>1</v>
      </c>
    </row>
    <row r="50" spans="1:9" ht="40.5" customHeight="1" x14ac:dyDescent="0.25">
      <c r="A50" s="19">
        <v>3</v>
      </c>
      <c r="B50" s="44" t="s">
        <v>16</v>
      </c>
      <c r="C50" s="10" t="s">
        <v>172</v>
      </c>
      <c r="D50" s="40"/>
      <c r="E50" s="159"/>
      <c r="F50" s="89" t="s">
        <v>87</v>
      </c>
      <c r="G50" s="90" t="s">
        <v>69</v>
      </c>
      <c r="H50" s="90" t="s">
        <v>69</v>
      </c>
      <c r="I50" s="87">
        <v>1</v>
      </c>
    </row>
    <row r="51" spans="1:9" s="54" customFormat="1" ht="40.5" customHeight="1" x14ac:dyDescent="0.25">
      <c r="A51" s="116" t="s">
        <v>175</v>
      </c>
      <c r="B51" s="117"/>
      <c r="C51" s="117"/>
      <c r="D51" s="117"/>
      <c r="E51" s="117"/>
      <c r="F51" s="117"/>
      <c r="G51" s="117"/>
      <c r="H51" s="117"/>
      <c r="I51" s="117"/>
    </row>
    <row r="52" spans="1:9" s="54" customFormat="1" ht="61.5" customHeight="1" x14ac:dyDescent="0.25">
      <c r="A52" s="17">
        <v>4</v>
      </c>
      <c r="B52" s="44" t="s">
        <v>19</v>
      </c>
      <c r="C52" s="10" t="s">
        <v>173</v>
      </c>
      <c r="D52" s="40"/>
      <c r="E52" s="56" t="s">
        <v>174</v>
      </c>
      <c r="F52" s="89" t="s">
        <v>87</v>
      </c>
      <c r="G52" s="90" t="s">
        <v>69</v>
      </c>
      <c r="H52" s="90" t="s">
        <v>69</v>
      </c>
      <c r="I52" s="87">
        <v>1</v>
      </c>
    </row>
    <row r="53" spans="1:9" ht="36.75" customHeight="1" x14ac:dyDescent="0.25">
      <c r="A53" s="116" t="s">
        <v>46</v>
      </c>
      <c r="B53" s="117"/>
      <c r="C53" s="117"/>
      <c r="D53" s="117"/>
      <c r="E53" s="117"/>
      <c r="F53" s="117"/>
      <c r="G53" s="117"/>
      <c r="H53" s="117"/>
      <c r="I53" s="117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89" t="s">
        <v>87</v>
      </c>
      <c r="G54" s="90" t="s">
        <v>69</v>
      </c>
      <c r="H54" s="90" t="s">
        <v>69</v>
      </c>
      <c r="I54" s="87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89" t="s">
        <v>107</v>
      </c>
      <c r="G55" s="90">
        <v>50</v>
      </c>
      <c r="H55" s="106">
        <v>10</v>
      </c>
      <c r="I55" s="87">
        <f>H55/G55</f>
        <v>0.2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89" t="s">
        <v>87</v>
      </c>
      <c r="G56" s="90" t="s">
        <v>69</v>
      </c>
      <c r="H56" s="90" t="s">
        <v>69</v>
      </c>
      <c r="I56" s="87">
        <v>1</v>
      </c>
    </row>
    <row r="57" spans="1:9" ht="36.75" customHeight="1" x14ac:dyDescent="0.25">
      <c r="A57" s="116" t="s">
        <v>45</v>
      </c>
      <c r="B57" s="117"/>
      <c r="C57" s="117"/>
      <c r="D57" s="117"/>
      <c r="E57" s="117"/>
      <c r="F57" s="117"/>
      <c r="G57" s="117"/>
      <c r="H57" s="117"/>
      <c r="I57" s="117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89" t="s">
        <v>142</v>
      </c>
      <c r="G58" s="90" t="s">
        <v>69</v>
      </c>
      <c r="H58" s="90" t="s">
        <v>69</v>
      </c>
      <c r="I58" s="87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89" t="s">
        <v>149</v>
      </c>
      <c r="G59" s="90">
        <v>150</v>
      </c>
      <c r="H59" s="90">
        <v>86</v>
      </c>
      <c r="I59" s="87">
        <f>H59/G59</f>
        <v>0.57333333333333336</v>
      </c>
    </row>
    <row r="60" spans="1:9" ht="36.75" customHeight="1" x14ac:dyDescent="0.25">
      <c r="A60" s="116" t="s">
        <v>36</v>
      </c>
      <c r="B60" s="117"/>
      <c r="C60" s="117"/>
      <c r="D60" s="117"/>
      <c r="E60" s="117"/>
      <c r="F60" s="117"/>
      <c r="G60" s="117"/>
      <c r="H60" s="117"/>
      <c r="I60" s="117"/>
    </row>
    <row r="61" spans="1:9" ht="146.25" customHeight="1" x14ac:dyDescent="0.25">
      <c r="A61" s="19">
        <v>10</v>
      </c>
      <c r="B61" s="44" t="s">
        <v>40</v>
      </c>
      <c r="C61" s="30" t="s">
        <v>160</v>
      </c>
      <c r="D61" s="40"/>
      <c r="E61" s="46" t="s">
        <v>130</v>
      </c>
      <c r="F61" s="89" t="s">
        <v>88</v>
      </c>
      <c r="G61" s="90">
        <v>11</v>
      </c>
      <c r="H61" s="90">
        <v>4</v>
      </c>
      <c r="I61" s="77">
        <f>H61/G61</f>
        <v>0.36363636363636365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176</v>
      </c>
      <c r="D62" s="40"/>
      <c r="E62" s="46" t="s">
        <v>130</v>
      </c>
      <c r="F62" s="89" t="s">
        <v>88</v>
      </c>
      <c r="G62" s="90">
        <v>10</v>
      </c>
      <c r="H62" s="90">
        <v>4</v>
      </c>
      <c r="I62" s="77">
        <f>H62/G62</f>
        <v>0.4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177</v>
      </c>
      <c r="D63" s="40"/>
      <c r="E63" s="46" t="s">
        <v>178</v>
      </c>
      <c r="F63" s="89" t="s">
        <v>87</v>
      </c>
      <c r="G63" s="90" t="s">
        <v>69</v>
      </c>
      <c r="H63" s="91" t="s">
        <v>69</v>
      </c>
      <c r="I63" s="77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188</v>
      </c>
      <c r="D64" s="40"/>
      <c r="E64" s="46" t="s">
        <v>109</v>
      </c>
      <c r="F64" s="89" t="s">
        <v>52</v>
      </c>
      <c r="G64" s="90">
        <v>102</v>
      </c>
      <c r="H64" s="112">
        <v>93.99</v>
      </c>
      <c r="I64" s="92">
        <f>H64/G64</f>
        <v>0.92147058823529404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89" t="s">
        <v>121</v>
      </c>
      <c r="G65" s="90">
        <v>3</v>
      </c>
      <c r="H65" s="90">
        <v>0</v>
      </c>
      <c r="I65" s="92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3" t="s">
        <v>87</v>
      </c>
      <c r="G66" s="94" t="s">
        <v>69</v>
      </c>
      <c r="H66" s="91" t="s">
        <v>69</v>
      </c>
      <c r="I66" s="77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5" t="s">
        <v>101</v>
      </c>
      <c r="G67" s="95">
        <v>0</v>
      </c>
      <c r="H67" s="95">
        <v>0</v>
      </c>
      <c r="I67" s="96" t="e">
        <f>H67/G67*100</f>
        <v>#DIV/0!</v>
      </c>
    </row>
    <row r="68" spans="1:9" ht="57" customHeight="1" x14ac:dyDescent="0.25">
      <c r="A68" s="116" t="s">
        <v>6</v>
      </c>
      <c r="B68" s="117"/>
      <c r="C68" s="117"/>
      <c r="D68" s="117"/>
      <c r="E68" s="117"/>
      <c r="F68" s="117"/>
      <c r="G68" s="117"/>
      <c r="H68" s="117"/>
      <c r="I68" s="117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7" t="s">
        <v>87</v>
      </c>
      <c r="G69" s="83" t="s">
        <v>69</v>
      </c>
      <c r="H69" s="76" t="s">
        <v>69</v>
      </c>
      <c r="I69" s="77">
        <v>1</v>
      </c>
    </row>
    <row r="70" spans="1:9" ht="36.75" customHeight="1" x14ac:dyDescent="0.25">
      <c r="A70" s="116" t="s">
        <v>10</v>
      </c>
      <c r="B70" s="117"/>
      <c r="C70" s="117"/>
      <c r="D70" s="117"/>
      <c r="E70" s="117"/>
      <c r="F70" s="117"/>
      <c r="G70" s="117"/>
      <c r="H70" s="117"/>
      <c r="I70" s="117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0" t="s">
        <v>87</v>
      </c>
      <c r="G71" s="90" t="s">
        <v>69</v>
      </c>
      <c r="H71" s="90" t="s">
        <v>69</v>
      </c>
      <c r="I71" s="87">
        <v>1</v>
      </c>
    </row>
    <row r="72" spans="1:9" ht="88.5" customHeight="1" x14ac:dyDescent="0.25">
      <c r="A72" s="57">
        <v>19</v>
      </c>
      <c r="B72" s="52" t="s">
        <v>179</v>
      </c>
      <c r="C72" s="30" t="s">
        <v>74</v>
      </c>
      <c r="D72" s="24"/>
      <c r="E72" s="46" t="s">
        <v>134</v>
      </c>
      <c r="F72" s="89" t="s">
        <v>87</v>
      </c>
      <c r="G72" s="98" t="s">
        <v>69</v>
      </c>
      <c r="H72" s="90" t="s">
        <v>69</v>
      </c>
      <c r="I72" s="87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89" t="s">
        <v>87</v>
      </c>
      <c r="G73" s="98" t="s">
        <v>69</v>
      </c>
      <c r="H73" s="90" t="s">
        <v>69</v>
      </c>
      <c r="I73" s="87">
        <v>1</v>
      </c>
    </row>
    <row r="74" spans="1:9" ht="18.75" x14ac:dyDescent="0.25">
      <c r="A74" s="25">
        <v>21</v>
      </c>
      <c r="B74" s="52" t="s">
        <v>23</v>
      </c>
      <c r="C74" s="148" t="s">
        <v>75</v>
      </c>
      <c r="D74" s="149"/>
      <c r="E74" s="149"/>
      <c r="F74" s="149" t="s">
        <v>87</v>
      </c>
      <c r="G74" s="149" t="s">
        <v>69</v>
      </c>
      <c r="H74" s="149"/>
      <c r="I74" s="149"/>
    </row>
    <row r="75" spans="1:9" ht="141" customHeight="1" x14ac:dyDescent="0.25">
      <c r="A75" s="57">
        <v>22</v>
      </c>
      <c r="B75" s="63" t="s">
        <v>180</v>
      </c>
      <c r="C75" s="35" t="s">
        <v>76</v>
      </c>
      <c r="D75" s="24"/>
      <c r="E75" s="46" t="s">
        <v>181</v>
      </c>
      <c r="F75" s="89" t="s">
        <v>87</v>
      </c>
      <c r="G75" s="99" t="s">
        <v>69</v>
      </c>
      <c r="H75" s="99" t="s">
        <v>69</v>
      </c>
      <c r="I75" s="77">
        <v>1</v>
      </c>
    </row>
    <row r="76" spans="1:9" ht="150.75" customHeight="1" x14ac:dyDescent="0.25">
      <c r="A76" s="25">
        <v>23</v>
      </c>
      <c r="B76" s="52" t="s">
        <v>182</v>
      </c>
      <c r="C76" s="35" t="s">
        <v>77</v>
      </c>
      <c r="D76" s="24"/>
      <c r="E76" s="46" t="s">
        <v>183</v>
      </c>
      <c r="F76" s="89" t="s">
        <v>87</v>
      </c>
      <c r="G76" s="99" t="s">
        <v>69</v>
      </c>
      <c r="H76" s="99" t="s">
        <v>69</v>
      </c>
      <c r="I76" s="77">
        <v>1</v>
      </c>
    </row>
    <row r="77" spans="1:9" ht="153.75" customHeight="1" x14ac:dyDescent="0.25">
      <c r="A77" s="57">
        <v>24</v>
      </c>
      <c r="B77" s="52" t="s">
        <v>184</v>
      </c>
      <c r="C77" s="35" t="s">
        <v>78</v>
      </c>
      <c r="D77" s="24"/>
      <c r="E77" s="46" t="s">
        <v>185</v>
      </c>
      <c r="F77" s="89" t="s">
        <v>87</v>
      </c>
      <c r="G77" s="99" t="s">
        <v>69</v>
      </c>
      <c r="H77" s="99" t="s">
        <v>69</v>
      </c>
      <c r="I77" s="77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186</v>
      </c>
      <c r="F78" s="89" t="s">
        <v>87</v>
      </c>
      <c r="G78" s="99" t="s">
        <v>69</v>
      </c>
      <c r="H78" s="99" t="s">
        <v>69</v>
      </c>
      <c r="I78" s="77">
        <v>1</v>
      </c>
    </row>
    <row r="79" spans="1:9" ht="18.75" customHeight="1" x14ac:dyDescent="0.25">
      <c r="A79" s="155" t="s">
        <v>13</v>
      </c>
      <c r="B79" s="156"/>
      <c r="C79" s="156"/>
      <c r="D79" s="156"/>
      <c r="E79" s="156"/>
      <c r="F79" s="156"/>
      <c r="G79" s="156"/>
      <c r="H79" s="156"/>
      <c r="I79" s="156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89" t="s">
        <v>87</v>
      </c>
      <c r="G80" s="78" t="s">
        <v>69</v>
      </c>
      <c r="H80" s="78" t="s">
        <v>69</v>
      </c>
      <c r="I80" s="77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89" t="s">
        <v>87</v>
      </c>
      <c r="G81" s="78" t="s">
        <v>69</v>
      </c>
      <c r="H81" s="78" t="s">
        <v>69</v>
      </c>
      <c r="I81" s="77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187</v>
      </c>
      <c r="F82" s="89" t="s">
        <v>87</v>
      </c>
      <c r="G82" s="78" t="s">
        <v>69</v>
      </c>
      <c r="H82" s="78" t="s">
        <v>69</v>
      </c>
      <c r="I82" s="77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89" t="s">
        <v>87</v>
      </c>
      <c r="G83" s="78" t="s">
        <v>69</v>
      </c>
      <c r="H83" s="78" t="s">
        <v>69</v>
      </c>
      <c r="I83" s="77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89" t="s">
        <v>87</v>
      </c>
      <c r="G84" s="78" t="s">
        <v>69</v>
      </c>
      <c r="H84" s="78" t="s">
        <v>69</v>
      </c>
      <c r="I84" s="77">
        <v>1</v>
      </c>
    </row>
    <row r="85" spans="1:9" ht="18.75" customHeight="1" x14ac:dyDescent="0.25">
      <c r="A85" s="116" t="s">
        <v>9</v>
      </c>
      <c r="B85" s="117"/>
      <c r="C85" s="117"/>
      <c r="D85" s="117"/>
      <c r="E85" s="117"/>
      <c r="F85" s="117"/>
      <c r="G85" s="117"/>
      <c r="H85" s="117"/>
      <c r="I85" s="117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89" t="s">
        <v>87</v>
      </c>
      <c r="G86" s="78" t="s">
        <v>69</v>
      </c>
      <c r="H86" s="78" t="s">
        <v>69</v>
      </c>
      <c r="I86" s="77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89" t="s">
        <v>87</v>
      </c>
      <c r="G87" s="78" t="s">
        <v>69</v>
      </c>
      <c r="H87" s="78" t="s">
        <v>69</v>
      </c>
      <c r="I87" s="77">
        <v>1</v>
      </c>
    </row>
    <row r="88" spans="1:9" s="54" customFormat="1" ht="27.75" customHeight="1" x14ac:dyDescent="0.25">
      <c r="A88" s="116" t="s">
        <v>112</v>
      </c>
      <c r="B88" s="117"/>
      <c r="C88" s="117"/>
      <c r="D88" s="117"/>
      <c r="E88" s="117"/>
      <c r="F88" s="117"/>
      <c r="G88" s="117"/>
      <c r="H88" s="117"/>
      <c r="I88" s="117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89" t="s">
        <v>87</v>
      </c>
      <c r="G89" s="78" t="s">
        <v>69</v>
      </c>
      <c r="H89" s="78" t="s">
        <v>69</v>
      </c>
      <c r="I89" s="77">
        <v>1</v>
      </c>
    </row>
    <row r="90" spans="1:9" s="54" customFormat="1" ht="173.25" customHeight="1" x14ac:dyDescent="0.25">
      <c r="A90" s="141">
        <v>34</v>
      </c>
      <c r="B90" s="141" t="s">
        <v>41</v>
      </c>
      <c r="C90" s="152" t="s">
        <v>114</v>
      </c>
      <c r="D90" s="24"/>
      <c r="E90" s="46" t="s">
        <v>115</v>
      </c>
      <c r="F90" s="100" t="s">
        <v>135</v>
      </c>
      <c r="G90" s="78" t="s">
        <v>157</v>
      </c>
      <c r="H90" s="78" t="s">
        <v>148</v>
      </c>
      <c r="I90" s="109" t="s">
        <v>148</v>
      </c>
    </row>
    <row r="91" spans="1:9" s="54" customFormat="1" ht="116.25" customHeight="1" x14ac:dyDescent="0.25">
      <c r="A91" s="150"/>
      <c r="B91" s="150"/>
      <c r="C91" s="153"/>
      <c r="D91" s="24"/>
      <c r="E91" s="46" t="s">
        <v>116</v>
      </c>
      <c r="F91" s="100" t="s">
        <v>136</v>
      </c>
      <c r="G91" s="78" t="s">
        <v>69</v>
      </c>
      <c r="H91" s="78" t="s">
        <v>69</v>
      </c>
      <c r="I91" s="77">
        <v>1</v>
      </c>
    </row>
    <row r="92" spans="1:9" s="60" customFormat="1" ht="205.5" customHeight="1" x14ac:dyDescent="0.25">
      <c r="A92" s="151"/>
      <c r="B92" s="151"/>
      <c r="C92" s="154"/>
      <c r="D92" s="24"/>
      <c r="E92" s="46" t="s">
        <v>126</v>
      </c>
      <c r="F92" s="100" t="s">
        <v>137</v>
      </c>
      <c r="G92" s="78" t="s">
        <v>69</v>
      </c>
      <c r="H92" s="78" t="s">
        <v>69</v>
      </c>
      <c r="I92" s="77">
        <v>1</v>
      </c>
    </row>
    <row r="95" spans="1:9" x14ac:dyDescent="0.35">
      <c r="C95" s="47" t="s">
        <v>158</v>
      </c>
      <c r="D95" s="47" t="s">
        <v>150</v>
      </c>
      <c r="E95" s="47" t="s">
        <v>159</v>
      </c>
      <c r="F95" s="101"/>
    </row>
    <row r="96" spans="1:9" x14ac:dyDescent="0.3">
      <c r="C96" s="47" t="s">
        <v>89</v>
      </c>
      <c r="D96" s="47"/>
      <c r="E96" s="146"/>
      <c r="F96" s="146"/>
    </row>
    <row r="97" spans="3:6" x14ac:dyDescent="0.35">
      <c r="C97" s="47"/>
      <c r="D97" s="47"/>
      <c r="E97" s="47"/>
      <c r="F97" s="101"/>
    </row>
    <row r="98" spans="3:6" x14ac:dyDescent="0.35">
      <c r="C98" s="47" t="s">
        <v>190</v>
      </c>
      <c r="D98" s="47" t="s">
        <v>150</v>
      </c>
      <c r="E98" s="47"/>
      <c r="F98" s="101"/>
    </row>
    <row r="99" spans="3:6" x14ac:dyDescent="0.3">
      <c r="C99" s="47" t="s">
        <v>151</v>
      </c>
      <c r="D99" s="47"/>
      <c r="E99" s="147" t="s">
        <v>194</v>
      </c>
      <c r="F99" s="147"/>
    </row>
    <row r="100" spans="3:6" x14ac:dyDescent="0.35">
      <c r="C100" s="47"/>
      <c r="D100" s="47"/>
      <c r="E100" s="68"/>
      <c r="F100" s="103"/>
    </row>
    <row r="101" spans="3:6" x14ac:dyDescent="0.35">
      <c r="C101" s="47" t="s">
        <v>189</v>
      </c>
      <c r="D101" s="48"/>
      <c r="E101" s="47"/>
      <c r="F101" s="101"/>
    </row>
    <row r="102" spans="3:6" x14ac:dyDescent="0.35">
      <c r="C102" s="49" t="s">
        <v>152</v>
      </c>
      <c r="D102" s="48"/>
      <c r="E102" s="47"/>
      <c r="F102" s="101"/>
    </row>
    <row r="103" spans="3:6" x14ac:dyDescent="0.25">
      <c r="C103" s="1" t="s">
        <v>195</v>
      </c>
    </row>
  </sheetData>
  <mergeCells count="58">
    <mergeCell ref="A8:A11"/>
    <mergeCell ref="A13:C13"/>
    <mergeCell ref="B26:B27"/>
    <mergeCell ref="A26:A27"/>
    <mergeCell ref="A5:I5"/>
    <mergeCell ref="A6:I6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A1:I1"/>
    <mergeCell ref="A2:I2"/>
    <mergeCell ref="A3:I3"/>
    <mergeCell ref="A4:I4"/>
    <mergeCell ref="B7:I7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A20:C20"/>
    <mergeCell ref="A21:C21"/>
    <mergeCell ref="H42:H43"/>
    <mergeCell ref="I42:I43"/>
    <mergeCell ref="F41:F43"/>
    <mergeCell ref="G41:I41"/>
    <mergeCell ref="G42:G43"/>
    <mergeCell ref="C26:C27"/>
    <mergeCell ref="F40:I40"/>
    <mergeCell ref="C42:C43"/>
    <mergeCell ref="D42:D43"/>
    <mergeCell ref="A57:I57"/>
    <mergeCell ref="A60:I60"/>
    <mergeCell ref="A44:I44"/>
    <mergeCell ref="A40:A43"/>
    <mergeCell ref="B40:B43"/>
    <mergeCell ref="C40:D41"/>
    <mergeCell ref="A51:I51"/>
    <mergeCell ref="A53:I53"/>
    <mergeCell ref="A45:I45"/>
    <mergeCell ref="A46:A48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2023-06-08T14:54:34Z</dcterms:modified>
</cp:coreProperties>
</file>