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отчет!$A$1:$I$103</definedName>
  </definedNames>
  <calcPr calcId="145621"/>
</workbook>
</file>

<file path=xl/calcChain.xml><?xml version="1.0" encoding="utf-8"?>
<calcChain xmlns="http://schemas.openxmlformats.org/spreadsheetml/2006/main">
  <c r="H35" i="2" l="1"/>
  <c r="H16" i="2" l="1"/>
  <c r="H59" i="2"/>
  <c r="I36" i="2" l="1"/>
  <c r="I18" i="2"/>
  <c r="I26" i="2"/>
  <c r="G28" i="2" l="1"/>
  <c r="H28" i="2"/>
  <c r="I28" i="2"/>
  <c r="F28" i="2"/>
  <c r="G24" i="2"/>
  <c r="H24" i="2"/>
  <c r="F24" i="2"/>
  <c r="H23" i="2" l="1"/>
  <c r="F23" i="2"/>
  <c r="G23" i="2"/>
  <c r="I17" i="2" l="1"/>
  <c r="I65" i="2" l="1"/>
  <c r="H15" i="2" l="1"/>
  <c r="H14" i="2" s="1"/>
  <c r="G15" i="2"/>
  <c r="G14" i="2" s="1"/>
  <c r="G34" i="2" l="1"/>
  <c r="G19" i="2" s="1"/>
  <c r="G20" i="2" s="1"/>
  <c r="H34" i="2"/>
  <c r="F34" i="2"/>
  <c r="I25" i="2" l="1"/>
  <c r="I24" i="2" s="1"/>
  <c r="I64" i="2" l="1"/>
  <c r="I55" i="2" l="1"/>
  <c r="I59" i="2" l="1"/>
  <c r="I16" i="2"/>
  <c r="I62" i="2" l="1"/>
  <c r="I61" i="2"/>
  <c r="F15" i="2" l="1"/>
  <c r="F14" i="2" s="1"/>
  <c r="I14" i="2" l="1"/>
  <c r="I15" i="2"/>
  <c r="I67" i="2" l="1"/>
  <c r="I33" i="2" l="1"/>
  <c r="I32" i="2"/>
  <c r="F19" i="2" l="1"/>
  <c r="F20" i="2" s="1"/>
  <c r="I22" i="2"/>
  <c r="I35" i="2" l="1"/>
  <c r="A31" i="2" l="1"/>
  <c r="H19" i="2" l="1"/>
  <c r="H20" i="2" l="1"/>
  <c r="H13" i="2"/>
  <c r="F13" i="2" l="1"/>
  <c r="I21" i="2" l="1"/>
  <c r="I20" i="2"/>
  <c r="G13" i="2"/>
  <c r="I13" i="2" s="1"/>
  <c r="I23" i="2"/>
  <c r="I34" i="2"/>
  <c r="I19" i="2" l="1"/>
</calcChain>
</file>

<file path=xl/sharedStrings.xml><?xml version="1.0" encoding="utf-8"?>
<sst xmlns="http://schemas.openxmlformats.org/spreadsheetml/2006/main" count="311" uniqueCount="196">
  <si>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</si>
  <si>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</si>
  <si>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</si>
  <si>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</si>
  <si>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</si>
  <si>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</si>
  <si>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</si>
  <si>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</si>
  <si>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</si>
  <si>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</si>
  <si>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</si>
  <si>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</si>
  <si>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</si>
  <si>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</si>
  <si>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</si>
  <si>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</si>
  <si>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</si>
  <si>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</si>
  <si>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</si>
  <si>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</si>
  <si>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</si>
  <si>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</si>
  <si>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</si>
  <si>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</si>
  <si>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</si>
  <si>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</si>
  <si>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</si>
  <si>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</si>
  <si>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</si>
  <si>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</si>
  <si>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</si>
  <si>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</si>
  <si>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4.1.</t>
  </si>
  <si>
    <t>4.2.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</si>
  <si>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</si>
  <si>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</si>
  <si>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</si>
  <si>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</si>
  <si>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</si>
  <si>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</si>
  <si>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</si>
  <si>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</si>
  <si>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</si>
  <si>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</si>
  <si>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</si>
  <si>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</si>
  <si>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</si>
  <si>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</si>
  <si>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</si>
  <si>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</si>
  <si>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</si>
  <si>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</si>
  <si>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</si>
  <si>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</si>
  <si>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</si>
  <si>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</si>
  <si>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</si>
  <si>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</si>
  <si>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</si>
  <si>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</si>
  <si>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</si>
  <si>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</si>
  <si>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</si>
  <si>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</si>
  <si>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</si>
  <si>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</si>
  <si>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</si>
  <si>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</si>
  <si>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</si>
  <si>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</si>
  <si>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</si>
  <si>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</si>
  <si>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</si>
  <si>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</si>
  <si>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</si>
  <si>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</si>
  <si>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</si>
  <si>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</si>
  <si>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</si>
  <si>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</si>
  <si>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</si>
  <si>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</si>
  <si>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2.2.1.</t>
  </si>
  <si>
    <t>Совершенствование системы закупок на обеспечение функций органов местного самоуправления, муниципальных учреждений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</si>
  <si>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</si>
  <si>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</si>
  <si>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</si>
  <si>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</si>
  <si>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</si>
  <si>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</si>
  <si>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</si>
  <si>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</si>
  <si>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</si>
  <si>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</si>
  <si>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</si>
  <si>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</si>
  <si>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</si>
  <si>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</si>
  <si>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</si>
  <si>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5.6.</t>
  </si>
  <si>
    <t>5.4.</t>
  </si>
  <si>
    <t>рабочее место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</si>
  <si>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</si>
  <si>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</si>
  <si>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</si>
  <si>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3.7.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</si>
  <si>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</si>
  <si>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</si>
  <si>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</si>
  <si>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</si>
  <si>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8.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</si>
  <si>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</si>
  <si>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</si>
  <si>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</si>
  <si>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</si>
  <si>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</si>
  <si>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</si>
  <si>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</si>
  <si>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</si>
  <si>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</si>
  <si>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</si>
  <si>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</si>
  <si>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</si>
  <si>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</si>
  <si>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</si>
  <si>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</si>
  <si>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</si>
  <si>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</si>
  <si>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</si>
  <si>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</si>
  <si>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заседаний Комиссии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</si>
  <si>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</si>
  <si>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</si>
  <si>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</si>
  <si>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Проведение анализа штатных расписаний муниципальных учреждений и выработка предложений по ее оптимизации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</si>
  <si>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</si>
  <si>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</si>
  <si>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</si>
  <si>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</si>
  <si>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</si>
  <si>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</si>
  <si>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</si>
  <si>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Проведение торгов (да/нет)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</si>
  <si>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</si>
  <si>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</si>
  <si>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</si>
  <si>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</si>
  <si>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</si>
  <si>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-</t>
  </si>
  <si>
    <t>Количество предъявленных претензий, исков</t>
  </si>
  <si>
    <t>_______________________________</t>
  </si>
  <si>
    <t>Администрации Кондопожского муниципального района</t>
  </si>
  <si>
    <t>тел.8-964-318-9128</t>
  </si>
  <si>
    <t>Увеличение доходов от безвозмездных поступлений от физических и юридических лиц</t>
  </si>
  <si>
    <t>Создание новых рабочих мест за счет присвоения статуса  территории опережающего социально-экономического развития «Кондопога»</t>
  </si>
  <si>
    <t>Изъятие с 01.02.2022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</si>
  <si>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 т.ч. за счет средств МБТ</t>
  </si>
  <si>
    <t>не менее чем на 15</t>
  </si>
  <si>
    <t xml:space="preserve">Глава Администрации </t>
  </si>
  <si>
    <t>Д.А. Зацепин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</si>
  <si>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</t>
  </si>
  <si>
    <t>ВСЕГО             (2022-2025 гг)</t>
  </si>
  <si>
    <t>2023 год</t>
  </si>
  <si>
    <t>Реорганизация образовательных учреждений путем присоединения МОУ средняя общеобразовательная школа  № 6 г. Кондопоги Республики Карелия к МОУ  средняя общеобразовательная школа № 7 г. Кондопоги Руспублики Карелия</t>
  </si>
  <si>
    <t>с 01.07.2023 года - Приведение штатной численности сотрудников в соответствии с объемами оказываемых услуг и  численностью обучающихся, сокращение 10,5 шт. ед., изъятие 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</si>
  <si>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Сокращение 7,95 шт ед с 13.01.2022, сокращение  11,35шт. ед. с 01.03.2022 года, сокращениес 01.04.2022  3 шт ед, сокращение с 06.06.2022 года 3,75 шт ед, сокращение с 01.10.2022 года на 28,35 шт. ед.</t>
  </si>
  <si>
    <t>с 01.06.2023 года -В связи с сокращение количества групп (2) и приведением штатной численности сотрудников в соответствии с объемами оказываемых услуг и  численностью воспитанников, сокращение штатной численности составит 6,5 шт ед.</t>
  </si>
  <si>
    <t>перевод корпусов МДОУ № 20 "Колосок" на охрану с использованием технических средств видеонаблюдения,сокращение с 01.09.2023 г. 12 шт .ед. по должности "сторож"</t>
  </si>
  <si>
    <t>Эффективное использование государственного и муниципального имущества (изъятие из оперативного управления 2-х корпусов МДОУ № 20 "Колосок (Корпус № 1 ул. Заводская, д. 30а; корпус № 2 ул. Заводская д.17а)</t>
  </si>
  <si>
    <t>Эффективное использование государственного и муниципального имущества (изъятие из оперативного управления 1 корпуса МДОУ № 20 "Колосок (Корпус № 8 ул. Парковая,16)</t>
  </si>
  <si>
    <t>Изъятие с 01.06.2023 года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</si>
  <si>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 xml:space="preserve">Организация межведомственного взаимодействия с  органами исполнительной власти, отраслевыми министерствами и ведомствами, Отделение Социального фонда РФ по Республике Карлия, налоговыми и правоохранительными органами, ГКУ РК "Агентство занятости населения Кондопожского района"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</si>
  <si>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         </t>
  </si>
  <si>
    <t>Проведение оценки  налоговых расходов и устранение неэффективных налоговых льгот</t>
  </si>
  <si>
    <t>Проведение оценки налоговых расходов до 01 июня ежегодно</t>
  </si>
  <si>
    <t>Расширение налоговой базы местных бюджетов за счет налогов</t>
  </si>
  <si>
    <t>Организация работы Комиссии по взысканию дебиторской задолженности</t>
  </si>
  <si>
    <t>Ежегодный 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</si>
  <si>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Проведение ежегодного мониторинга выполнения главными администраторами доходов утвержденных прогнозных показателей по администрируемым ими доходам</t>
  </si>
  <si>
    <t>2.4.</t>
  </si>
  <si>
    <t>2.6.1.</t>
  </si>
  <si>
    <t>Мониторинг соблюдения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района, утвержденных Постановлением Администрации Кондопожского муниципального района</t>
  </si>
  <si>
    <t>2.6.2.</t>
  </si>
  <si>
    <t xml:space="preserve">Мониторинг соблюдения норм расхода ГСМ, утвержденных Постановлением  Администрации Кондопожского муниципального района </t>
  </si>
  <si>
    <t>2.6.3.</t>
  </si>
  <si>
    <t xml:space="preserve">Мониторинг соблюдение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утвержденных  Постановлением Администрации Кондопожского муниципального района </t>
  </si>
  <si>
    <t xml:space="preserve"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</t>
  </si>
  <si>
    <t xml:space="preserve"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</t>
  </si>
  <si>
    <t>Обеспечение темпа роста налоговых и неналоговых доходов 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</si>
  <si>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Исполнитель:  Маслякова А.С.,  Болундь З.Е., Лозовик Е.В.</t>
  </si>
  <si>
    <t>по состоянию на 01 мая 2023 года</t>
  </si>
  <si>
    <t>Исполнено на отчетную дату (01.05.2023)</t>
  </si>
  <si>
    <t>За январь-апрель 2023 года предъявлено 79 досудебных предупреждений на сумму 2 738,71 тыс. руб, в досудебном порядке оплачено 522,35 тыс. руб.</t>
  </si>
  <si>
    <t>И.о. Начальника финансового управления</t>
  </si>
  <si>
    <t>10.05.2023 г.</t>
  </si>
  <si>
    <t>И.В. Давыдченко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</si>
</sst>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77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9" fontId="16" fillId="5" borderId="24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9" fontId="15" fillId="4" borderId="3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3" borderId="3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9" fontId="16" fillId="0" borderId="3" xfId="0" applyNumberFormat="1" applyFont="1" applyFill="1" applyBorder="1" applyAlignment="1">
      <alignment horizontal="center" vertical="center" wrapText="1"/>
    </xf>
    <xf numFmtId="164" fontId="16" fillId="8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top" wrapText="1"/>
    </xf>
    <xf numFmtId="165" fontId="15" fillId="6" borderId="3" xfId="0" applyNumberFormat="1" applyFont="1" applyFill="1" applyBorder="1" applyAlignment="1">
      <alignment horizontal="center" vertical="top" wrapText="1"/>
    </xf>
    <xf numFmtId="0" fontId="16" fillId="7" borderId="1" xfId="0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top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top" wrapText="1"/>
    </xf>
    <xf numFmtId="0" fontId="17" fillId="0" borderId="0" xfId="0" applyFont="1"/>
    <xf numFmtId="0" fontId="16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2" borderId="0" xfId="0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8" borderId="1" xfId="0" applyNumberFormat="1" applyFont="1" applyFill="1" applyBorder="1" applyAlignment="1">
      <alignment horizontal="center" vertical="center" wrapText="1"/>
    </xf>
    <xf numFmtId="9" fontId="15" fillId="8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right" wrapText="1"/>
    </xf>
    <xf numFmtId="0" fontId="6" fillId="4" borderId="18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15" fillId="5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abSelected="1" view="pageBreakPreview" topLeftCell="A26" zoomScale="60" zoomScaleNormal="100" workbookViewId="0">
      <selection activeCell="E97" sqref="E97"/>
    </sheetView>
  </sheetViews>
  <sheetFormatPr defaultColWidth="9.140625" defaultRowHeight="23.25" x14ac:dyDescent="0.25"/>
  <cols>
    <col min="1" max="1" width="7" style="2" customWidth="1"/>
    <col min="2" max="2" width="10.85546875" style="2" customWidth="1"/>
    <col min="3" max="3" width="89.5703125" style="1" customWidth="1"/>
    <col min="4" max="4" width="41.85546875" style="1" hidden="1" customWidth="1"/>
    <col min="5" max="5" width="69.5703125" style="1" customWidth="1"/>
    <col min="6" max="6" width="36.28515625" style="104" customWidth="1"/>
    <col min="7" max="7" width="24.85546875" style="102" customWidth="1"/>
    <col min="8" max="8" width="24.7109375" style="102" customWidth="1"/>
    <col min="9" max="9" width="14.5703125" style="102" customWidth="1"/>
    <col min="10" max="16384" width="9.140625" style="2"/>
  </cols>
  <sheetData>
    <row r="1" spans="1:9" ht="20.25" customHeight="1" x14ac:dyDescent="0.25">
      <c r="A1" s="123" t="s">
        <v>67</v>
      </c>
      <c r="B1" s="123"/>
      <c r="C1" s="123"/>
      <c r="D1" s="123"/>
      <c r="E1" s="123"/>
      <c r="F1" s="123"/>
      <c r="G1" s="123"/>
      <c r="H1" s="123"/>
      <c r="I1" s="123"/>
    </row>
    <row r="2" spans="1:9" ht="20.25" customHeight="1" x14ac:dyDescent="0.25">
      <c r="A2" s="123" t="s">
        <v>89</v>
      </c>
      <c r="B2" s="123"/>
      <c r="C2" s="123"/>
      <c r="D2" s="123"/>
      <c r="E2" s="123"/>
      <c r="F2" s="123"/>
      <c r="G2" s="123"/>
      <c r="H2" s="123"/>
      <c r="I2" s="123"/>
    </row>
    <row r="3" spans="1:9" ht="20.25" customHeight="1" x14ac:dyDescent="0.25">
      <c r="A3" s="123" t="s">
        <v>190</v>
      </c>
      <c r="B3" s="123"/>
      <c r="C3" s="123"/>
      <c r="D3" s="123"/>
      <c r="E3" s="123"/>
      <c r="F3" s="123"/>
      <c r="G3" s="123"/>
      <c r="H3" s="123"/>
      <c r="I3" s="123"/>
    </row>
    <row r="4" spans="1:9" ht="20.25" customHeight="1" x14ac:dyDescent="0.25">
      <c r="A4" s="122" t="s">
        <v>48</v>
      </c>
      <c r="B4" s="122"/>
      <c r="C4" s="122"/>
      <c r="D4" s="122"/>
      <c r="E4" s="122"/>
      <c r="F4" s="122"/>
      <c r="G4" s="122"/>
      <c r="H4" s="122"/>
      <c r="I4" s="122"/>
    </row>
    <row r="5" spans="1:9" ht="20.25" customHeight="1" x14ac:dyDescent="0.25">
      <c r="A5" s="122" t="s">
        <v>59</v>
      </c>
      <c r="B5" s="122"/>
      <c r="C5" s="122"/>
      <c r="D5" s="122"/>
      <c r="E5" s="122"/>
      <c r="F5" s="122"/>
      <c r="G5" s="122"/>
      <c r="H5" s="122"/>
      <c r="I5" s="122"/>
    </row>
    <row r="6" spans="1:9" ht="20.25" customHeight="1" x14ac:dyDescent="0.25">
      <c r="A6" s="122" t="s">
        <v>49</v>
      </c>
      <c r="B6" s="122"/>
      <c r="C6" s="122"/>
      <c r="D6" s="122"/>
      <c r="E6" s="122"/>
      <c r="F6" s="122"/>
      <c r="G6" s="122"/>
      <c r="H6" s="122"/>
      <c r="I6" s="122"/>
    </row>
    <row r="7" spans="1:9" ht="21" thickBot="1" x14ac:dyDescent="0.3">
      <c r="B7" s="124"/>
      <c r="C7" s="124"/>
      <c r="D7" s="124"/>
      <c r="E7" s="124"/>
      <c r="F7" s="124"/>
      <c r="G7" s="124"/>
      <c r="H7" s="124"/>
      <c r="I7" s="124"/>
    </row>
    <row r="8" spans="1:9" s="4" customFormat="1" ht="75" customHeight="1" x14ac:dyDescent="0.25">
      <c r="A8" s="113" t="s">
        <v>0</v>
      </c>
      <c r="B8" s="125" t="s">
        <v>56</v>
      </c>
      <c r="C8" s="137" t="s">
        <v>1</v>
      </c>
      <c r="D8" s="137"/>
      <c r="E8" s="125" t="s">
        <v>54</v>
      </c>
      <c r="F8" s="128" t="s">
        <v>53</v>
      </c>
      <c r="G8" s="128"/>
      <c r="H8" s="128"/>
      <c r="I8" s="129"/>
    </row>
    <row r="9" spans="1:9" s="4" customFormat="1" ht="69" customHeight="1" x14ac:dyDescent="0.25">
      <c r="A9" s="114"/>
      <c r="B9" s="126"/>
      <c r="C9" s="138"/>
      <c r="D9" s="138"/>
      <c r="E9" s="126"/>
      <c r="F9" s="132" t="s">
        <v>50</v>
      </c>
      <c r="G9" s="133"/>
      <c r="H9" s="134" t="s">
        <v>191</v>
      </c>
      <c r="I9" s="132"/>
    </row>
    <row r="10" spans="1:9" s="4" customFormat="1" ht="21.75" customHeight="1" x14ac:dyDescent="0.25">
      <c r="A10" s="114"/>
      <c r="B10" s="126"/>
      <c r="C10" s="139" t="s">
        <v>57</v>
      </c>
      <c r="D10" s="139" t="s">
        <v>58</v>
      </c>
      <c r="E10" s="126"/>
      <c r="F10" s="130" t="s">
        <v>161</v>
      </c>
      <c r="G10" s="69" t="s">
        <v>51</v>
      </c>
      <c r="H10" s="130" t="s">
        <v>94</v>
      </c>
      <c r="I10" s="135" t="s">
        <v>52</v>
      </c>
    </row>
    <row r="11" spans="1:9" s="4" customFormat="1" ht="42.75" customHeight="1" thickBot="1" x14ac:dyDescent="0.3">
      <c r="A11" s="115"/>
      <c r="B11" s="127"/>
      <c r="C11" s="140"/>
      <c r="D11" s="140"/>
      <c r="E11" s="127"/>
      <c r="F11" s="131"/>
      <c r="G11" s="70" t="s">
        <v>162</v>
      </c>
      <c r="H11" s="131"/>
      <c r="I11" s="136"/>
    </row>
    <row r="12" spans="1:9" s="4" customFormat="1" ht="33.75" customHeight="1" x14ac:dyDescent="0.25">
      <c r="A12" s="160" t="s">
        <v>60</v>
      </c>
      <c r="B12" s="161"/>
      <c r="C12" s="161"/>
      <c r="D12" s="161"/>
      <c r="E12" s="161"/>
      <c r="F12" s="161"/>
      <c r="G12" s="161"/>
      <c r="H12" s="161"/>
      <c r="I12" s="161"/>
    </row>
    <row r="13" spans="1:9" s="4" customFormat="1" ht="24.75" customHeight="1" x14ac:dyDescent="0.25">
      <c r="A13" s="116" t="s">
        <v>55</v>
      </c>
      <c r="B13" s="117"/>
      <c r="C13" s="117"/>
      <c r="D13" s="22"/>
      <c r="E13" s="23"/>
      <c r="F13" s="71">
        <f>F14+F19</f>
        <v>132682.66235</v>
      </c>
      <c r="G13" s="71">
        <f>G14+G19</f>
        <v>49882.456760000001</v>
      </c>
      <c r="H13" s="176">
        <f>H14+H19</f>
        <v>16708.499606666664</v>
      </c>
      <c r="I13" s="72">
        <f>IF(OR(G13=0,H13=0),"",H13/G13)</f>
        <v>0.33495743176917786</v>
      </c>
    </row>
    <row r="14" spans="1:9" s="13" customFormat="1" ht="41.25" customHeight="1" x14ac:dyDescent="0.25">
      <c r="A14" s="18"/>
      <c r="B14" s="12" t="s">
        <v>2</v>
      </c>
      <c r="C14" s="15" t="s">
        <v>4</v>
      </c>
      <c r="D14" s="15"/>
      <c r="E14" s="15"/>
      <c r="F14" s="73">
        <f>F15+F17+F18</f>
        <v>10707.147499999999</v>
      </c>
      <c r="G14" s="73">
        <f t="shared" ref="G14:H14" si="0">G15+G17+G18</f>
        <v>3591.2474999999999</v>
      </c>
      <c r="H14" s="175">
        <f t="shared" si="0"/>
        <v>522.35</v>
      </c>
      <c r="I14" s="74">
        <f>H15/G15</f>
        <v>0.20894000000000001</v>
      </c>
    </row>
    <row r="15" spans="1:9" s="9" customFormat="1" ht="40.5" customHeight="1" x14ac:dyDescent="0.25">
      <c r="A15" s="26">
        <v>1</v>
      </c>
      <c r="B15" s="27" t="s">
        <v>26</v>
      </c>
      <c r="C15" s="16" t="s">
        <v>45</v>
      </c>
      <c r="D15" s="16"/>
      <c r="E15" s="16"/>
      <c r="F15" s="75">
        <f>SUM(F16:F16)</f>
        <v>7074</v>
      </c>
      <c r="G15" s="75">
        <f>SUM(G16:G16)</f>
        <v>2500</v>
      </c>
      <c r="H15" s="75">
        <f>SUM(H16:H16)</f>
        <v>522.35</v>
      </c>
      <c r="I15" s="74">
        <f>H15/G15</f>
        <v>0.20894000000000001</v>
      </c>
    </row>
    <row r="16" spans="1:9" ht="290.25" customHeight="1" x14ac:dyDescent="0.25">
      <c r="A16" s="19">
        <v>2</v>
      </c>
      <c r="B16" s="3" t="s">
        <v>32</v>
      </c>
      <c r="C16" s="30" t="s">
        <v>95</v>
      </c>
      <c r="D16" s="11"/>
      <c r="E16" s="11" t="s">
        <v>192</v>
      </c>
      <c r="F16" s="78">
        <v>7074</v>
      </c>
      <c r="G16" s="78">
        <v>2500</v>
      </c>
      <c r="H16" s="174">
        <f>269.92+252.43</f>
        <v>522.35</v>
      </c>
      <c r="I16" s="79">
        <f>H16/G16</f>
        <v>0.20894000000000001</v>
      </c>
    </row>
    <row r="17" spans="1:9" ht="161.25" customHeight="1" x14ac:dyDescent="0.25">
      <c r="A17" s="20">
        <v>3</v>
      </c>
      <c r="B17" s="7" t="s">
        <v>44</v>
      </c>
      <c r="C17" s="16" t="s">
        <v>96</v>
      </c>
      <c r="D17" s="16"/>
      <c r="E17" s="45" t="s">
        <v>153</v>
      </c>
      <c r="F17" s="81">
        <v>1596.2474999999999</v>
      </c>
      <c r="G17" s="81">
        <v>1091.2474999999999</v>
      </c>
      <c r="H17" s="107">
        <v>0</v>
      </c>
      <c r="I17" s="108">
        <f t="shared" ref="I17:I18" si="1">H17/G17</f>
        <v>0</v>
      </c>
    </row>
    <row r="18" spans="1:9" ht="155.25" customHeight="1" x14ac:dyDescent="0.25">
      <c r="A18" s="20">
        <v>4</v>
      </c>
      <c r="B18" s="7" t="s">
        <v>93</v>
      </c>
      <c r="C18" s="16" t="s">
        <v>97</v>
      </c>
      <c r="D18" s="16"/>
      <c r="E18" s="45" t="s">
        <v>153</v>
      </c>
      <c r="F18" s="81">
        <v>2036.9</v>
      </c>
      <c r="G18" s="81">
        <v>0</v>
      </c>
      <c r="H18" s="81">
        <v>0</v>
      </c>
      <c r="I18" s="108" t="e">
        <f t="shared" si="1"/>
        <v>#DIV/0!</v>
      </c>
    </row>
    <row r="19" spans="1:9" s="14" customFormat="1" ht="38.25" customHeight="1" x14ac:dyDescent="0.35">
      <c r="A19" s="21"/>
      <c r="B19" s="12" t="s">
        <v>3</v>
      </c>
      <c r="C19" s="15" t="s">
        <v>5</v>
      </c>
      <c r="D19" s="15"/>
      <c r="E19" s="15"/>
      <c r="F19" s="82">
        <f>F23+F34</f>
        <v>121975.51485000001</v>
      </c>
      <c r="G19" s="82">
        <f>G23+G34</f>
        <v>46291.209260000003</v>
      </c>
      <c r="H19" s="82">
        <f>H23+H34</f>
        <v>16186.149606666666</v>
      </c>
      <c r="I19" s="74">
        <f t="shared" ref="I19:I37" si="2">IF(OR(G19=0,H19=0),"",H19/G19)</f>
        <v>0.34965925205702142</v>
      </c>
    </row>
    <row r="20" spans="1:9" s="14" customFormat="1" ht="22.5" x14ac:dyDescent="0.35">
      <c r="A20" s="162" t="s">
        <v>66</v>
      </c>
      <c r="B20" s="163"/>
      <c r="C20" s="164"/>
      <c r="D20" s="15"/>
      <c r="E20" s="15"/>
      <c r="F20" s="82">
        <f>F19-F21</f>
        <v>33186.514850000007</v>
      </c>
      <c r="G20" s="82">
        <f>G19-G21</f>
        <v>13595.209260000003</v>
      </c>
      <c r="H20" s="82">
        <f>H19-H21</f>
        <v>8137.9857166666661</v>
      </c>
      <c r="I20" s="74">
        <f t="shared" si="2"/>
        <v>0.59859216294745465</v>
      </c>
    </row>
    <row r="21" spans="1:9" s="14" customFormat="1" ht="38.25" customHeight="1" x14ac:dyDescent="0.35">
      <c r="A21" s="162" t="s">
        <v>156</v>
      </c>
      <c r="B21" s="163"/>
      <c r="C21" s="164"/>
      <c r="D21" s="15"/>
      <c r="E21" s="15"/>
      <c r="F21" s="82">
        <v>88789</v>
      </c>
      <c r="G21" s="82">
        <v>32696</v>
      </c>
      <c r="H21" s="82">
        <v>8048.1638899999998</v>
      </c>
      <c r="I21" s="74">
        <f t="shared" si="2"/>
        <v>0.24615133013212626</v>
      </c>
    </row>
    <row r="22" spans="1:9" ht="44.25" hidden="1" customHeight="1" x14ac:dyDescent="0.25">
      <c r="A22" s="19">
        <v>16</v>
      </c>
      <c r="B22" s="28" t="s">
        <v>17</v>
      </c>
      <c r="C22" s="32" t="s">
        <v>71</v>
      </c>
      <c r="D22" s="6"/>
      <c r="E22" s="46"/>
      <c r="F22" s="76"/>
      <c r="G22" s="83"/>
      <c r="H22" s="83"/>
      <c r="I22" s="77" t="str">
        <f t="shared" si="2"/>
        <v/>
      </c>
    </row>
    <row r="23" spans="1:9" s="8" customFormat="1" x14ac:dyDescent="0.25">
      <c r="A23" s="20">
        <v>5</v>
      </c>
      <c r="B23" s="7" t="s">
        <v>18</v>
      </c>
      <c r="C23" s="16" t="s">
        <v>10</v>
      </c>
      <c r="D23" s="16"/>
      <c r="E23" s="16"/>
      <c r="F23" s="80">
        <f>F24+F28</f>
        <v>59173.324849999997</v>
      </c>
      <c r="G23" s="80">
        <f t="shared" ref="G23:H23" si="3">G24+G28</f>
        <v>31731.699260000001</v>
      </c>
      <c r="H23" s="80">
        <f t="shared" si="3"/>
        <v>8512.9094266666671</v>
      </c>
      <c r="I23" s="84">
        <f t="shared" si="2"/>
        <v>0.26827776719155338</v>
      </c>
    </row>
    <row r="24" spans="1:9" ht="61.5" customHeight="1" x14ac:dyDescent="0.25">
      <c r="A24" s="19">
        <v>6</v>
      </c>
      <c r="B24" s="25" t="s">
        <v>19</v>
      </c>
      <c r="C24" s="30" t="s">
        <v>72</v>
      </c>
      <c r="D24" s="29"/>
      <c r="E24" s="38"/>
      <c r="F24" s="85">
        <f>F25+F26+F27</f>
        <v>52892.640899999999</v>
      </c>
      <c r="G24" s="85">
        <f t="shared" ref="G24:I24" si="4">G25+G26+G27</f>
        <v>30475.562470000001</v>
      </c>
      <c r="H24" s="85">
        <f t="shared" si="4"/>
        <v>8512.9094266666671</v>
      </c>
      <c r="I24" s="85">
        <f t="shared" si="4"/>
        <v>0.33333333333333337</v>
      </c>
    </row>
    <row r="25" spans="1:9" ht="176.25" customHeight="1" x14ac:dyDescent="0.25">
      <c r="A25" s="19">
        <v>7</v>
      </c>
      <c r="B25" s="25" t="s">
        <v>80</v>
      </c>
      <c r="C25" s="30" t="s">
        <v>163</v>
      </c>
      <c r="D25" s="29"/>
      <c r="E25" s="46" t="s">
        <v>164</v>
      </c>
      <c r="F25" s="86">
        <v>10120.005010000001</v>
      </c>
      <c r="G25" s="86">
        <v>2716.875</v>
      </c>
      <c r="H25" s="76">
        <v>0</v>
      </c>
      <c r="I25" s="77">
        <f>H25/G25</f>
        <v>0</v>
      </c>
    </row>
    <row r="26" spans="1:9" ht="99.75" customHeight="1" x14ac:dyDescent="0.25">
      <c r="A26" s="120">
        <v>8</v>
      </c>
      <c r="B26" s="118" t="s">
        <v>81</v>
      </c>
      <c r="C26" s="169" t="s">
        <v>127</v>
      </c>
      <c r="D26" s="30" t="s">
        <v>86</v>
      </c>
      <c r="E26" s="46" t="s">
        <v>165</v>
      </c>
      <c r="F26" s="86">
        <v>36747.032370000001</v>
      </c>
      <c r="G26" s="111">
        <v>25538.728279999999</v>
      </c>
      <c r="H26" s="78">
        <v>8512.9094266666671</v>
      </c>
      <c r="I26" s="77">
        <f>H26/G26</f>
        <v>0.33333333333333337</v>
      </c>
    </row>
    <row r="27" spans="1:9" s="110" customFormat="1" ht="99.75" customHeight="1" x14ac:dyDescent="0.25">
      <c r="A27" s="121"/>
      <c r="B27" s="119"/>
      <c r="C27" s="170"/>
      <c r="D27" s="30"/>
      <c r="E27" s="46" t="s">
        <v>166</v>
      </c>
      <c r="F27" s="86">
        <v>6025.6035200000006</v>
      </c>
      <c r="G27" s="111">
        <v>2219.95919</v>
      </c>
      <c r="H27" s="78">
        <v>0</v>
      </c>
      <c r="I27" s="87">
        <v>0</v>
      </c>
    </row>
    <row r="28" spans="1:9" ht="112.5" x14ac:dyDescent="0.25">
      <c r="A28" s="58">
        <v>9</v>
      </c>
      <c r="B28" s="37" t="s">
        <v>20</v>
      </c>
      <c r="C28" s="30" t="s">
        <v>73</v>
      </c>
      <c r="D28" s="29"/>
      <c r="E28" s="62" t="s">
        <v>91</v>
      </c>
      <c r="F28" s="86">
        <f>F29</f>
        <v>6280.6839500000006</v>
      </c>
      <c r="G28" s="86">
        <f t="shared" ref="G28:I28" si="5">G29</f>
        <v>1256.13679</v>
      </c>
      <c r="H28" s="86">
        <f t="shared" si="5"/>
        <v>0</v>
      </c>
      <c r="I28" s="86">
        <f t="shared" si="5"/>
        <v>0</v>
      </c>
    </row>
    <row r="29" spans="1:9" ht="75" x14ac:dyDescent="0.25">
      <c r="A29" s="58">
        <v>10</v>
      </c>
      <c r="B29" s="37" t="s">
        <v>82</v>
      </c>
      <c r="C29" s="30" t="s">
        <v>138</v>
      </c>
      <c r="D29" s="29"/>
      <c r="E29" s="30" t="s">
        <v>167</v>
      </c>
      <c r="F29" s="86">
        <v>6280.6839500000006</v>
      </c>
      <c r="G29" s="111">
        <v>1256.13679</v>
      </c>
      <c r="H29" s="76">
        <v>0</v>
      </c>
      <c r="I29" s="77">
        <v>0</v>
      </c>
    </row>
    <row r="30" spans="1:9" ht="75" hidden="1" x14ac:dyDescent="0.25">
      <c r="A30" s="19">
        <v>24</v>
      </c>
      <c r="B30" s="37" t="s">
        <v>21</v>
      </c>
      <c r="C30" s="30" t="s">
        <v>14</v>
      </c>
      <c r="D30" s="29"/>
      <c r="E30" s="62" t="s">
        <v>91</v>
      </c>
      <c r="F30" s="86"/>
      <c r="G30" s="86"/>
      <c r="H30" s="76"/>
      <c r="I30" s="77">
        <v>0</v>
      </c>
    </row>
    <row r="31" spans="1:9" ht="104.25" hidden="1" customHeight="1" x14ac:dyDescent="0.25">
      <c r="A31" s="19" t="e">
        <f>#REF!+1</f>
        <v>#REF!</v>
      </c>
      <c r="B31" s="36"/>
      <c r="C31" s="61"/>
      <c r="D31" s="29"/>
      <c r="E31" s="46"/>
      <c r="F31" s="86"/>
      <c r="G31" s="78"/>
      <c r="H31" s="88"/>
      <c r="I31" s="77">
        <v>0</v>
      </c>
    </row>
    <row r="32" spans="1:9" s="51" customFormat="1" hidden="1" x14ac:dyDescent="0.25">
      <c r="A32" s="19"/>
      <c r="B32" s="36"/>
      <c r="C32" s="34"/>
      <c r="D32" s="5"/>
      <c r="E32" s="46"/>
      <c r="F32" s="76"/>
      <c r="G32" s="78"/>
      <c r="H32" s="88"/>
      <c r="I32" s="87" t="str">
        <f t="shared" si="2"/>
        <v/>
      </c>
    </row>
    <row r="33" spans="1:9" s="51" customFormat="1" hidden="1" x14ac:dyDescent="0.25">
      <c r="A33" s="19"/>
      <c r="B33" s="36"/>
      <c r="C33" s="34"/>
      <c r="D33" s="5"/>
      <c r="E33" s="46"/>
      <c r="F33" s="76"/>
      <c r="G33" s="78"/>
      <c r="H33" s="88"/>
      <c r="I33" s="87" t="str">
        <f t="shared" si="2"/>
        <v/>
      </c>
    </row>
    <row r="34" spans="1:9" s="8" customFormat="1" x14ac:dyDescent="0.25">
      <c r="A34" s="20"/>
      <c r="B34" s="7" t="s">
        <v>25</v>
      </c>
      <c r="C34" s="16" t="s">
        <v>13</v>
      </c>
      <c r="D34" s="16"/>
      <c r="E34" s="16"/>
      <c r="F34" s="80">
        <f>F35+F36+F37</f>
        <v>62802.19</v>
      </c>
      <c r="G34" s="80">
        <f t="shared" ref="G34:H34" si="6">G35+G36+G37</f>
        <v>14559.51</v>
      </c>
      <c r="H34" s="80">
        <f t="shared" si="6"/>
        <v>7673.2401799999998</v>
      </c>
      <c r="I34" s="84">
        <f t="shared" ref="I34" si="7">IF(OR(G34=0,H34=0),"",H34/G34)</f>
        <v>0.52702599057248489</v>
      </c>
    </row>
    <row r="35" spans="1:9" s="8" customFormat="1" ht="177" customHeight="1" x14ac:dyDescent="0.25">
      <c r="A35" s="19">
        <v>11</v>
      </c>
      <c r="B35" s="50" t="s">
        <v>27</v>
      </c>
      <c r="C35" s="32" t="s">
        <v>83</v>
      </c>
      <c r="D35" s="29"/>
      <c r="E35" s="53" t="s">
        <v>98</v>
      </c>
      <c r="F35" s="76">
        <v>57145</v>
      </c>
      <c r="G35" s="111">
        <v>12000</v>
      </c>
      <c r="H35" s="76">
        <f>4684.75425+2366.09593</f>
        <v>7050.8501799999995</v>
      </c>
      <c r="I35" s="87">
        <f t="shared" si="2"/>
        <v>0.58757084833333328</v>
      </c>
    </row>
    <row r="36" spans="1:9" s="8" customFormat="1" ht="118.5" customHeight="1" x14ac:dyDescent="0.25">
      <c r="A36" s="19">
        <v>12</v>
      </c>
      <c r="B36" s="50" t="s">
        <v>105</v>
      </c>
      <c r="C36" s="32" t="s">
        <v>168</v>
      </c>
      <c r="D36" s="29"/>
      <c r="E36" s="36" t="s">
        <v>155</v>
      </c>
      <c r="F36" s="76">
        <v>3267.57</v>
      </c>
      <c r="G36" s="111">
        <v>1867.17</v>
      </c>
      <c r="H36" s="76">
        <v>622.39</v>
      </c>
      <c r="I36" s="87">
        <f t="shared" si="2"/>
        <v>0.33333333333333331</v>
      </c>
    </row>
    <row r="37" spans="1:9" s="8" customFormat="1" ht="132" thickBot="1" x14ac:dyDescent="0.3">
      <c r="A37" s="26">
        <v>13</v>
      </c>
      <c r="B37" s="25" t="s">
        <v>122</v>
      </c>
      <c r="C37" s="34" t="s">
        <v>169</v>
      </c>
      <c r="D37" s="105"/>
      <c r="E37" s="11" t="s">
        <v>170</v>
      </c>
      <c r="F37" s="78">
        <v>2389.62</v>
      </c>
      <c r="G37" s="111">
        <v>692.34</v>
      </c>
      <c r="H37" s="76">
        <v>0</v>
      </c>
      <c r="I37" s="87">
        <v>0</v>
      </c>
    </row>
    <row r="38" spans="1:9" s="8" customFormat="1" ht="64.5" hidden="1" customHeight="1" x14ac:dyDescent="0.25">
      <c r="A38" s="19"/>
      <c r="B38" s="25"/>
      <c r="C38" s="35"/>
      <c r="D38" s="29"/>
      <c r="E38" s="46"/>
      <c r="F38" s="78">
        <v>0</v>
      </c>
      <c r="G38" s="78">
        <v>0</v>
      </c>
      <c r="H38" s="78">
        <v>0</v>
      </c>
      <c r="I38" s="77">
        <v>0</v>
      </c>
    </row>
    <row r="39" spans="1:9" s="8" customFormat="1" ht="45" hidden="1" customHeight="1" thickBot="1" x14ac:dyDescent="0.3">
      <c r="A39" s="19"/>
      <c r="B39" s="25"/>
      <c r="C39" s="39"/>
      <c r="D39" s="29"/>
      <c r="E39" s="46"/>
      <c r="F39" s="78">
        <v>0</v>
      </c>
      <c r="G39" s="78">
        <v>0</v>
      </c>
      <c r="H39" s="78">
        <v>0</v>
      </c>
      <c r="I39" s="77">
        <v>0</v>
      </c>
    </row>
    <row r="40" spans="1:9" ht="18.75" customHeight="1" x14ac:dyDescent="0.25">
      <c r="A40" s="113" t="s">
        <v>0</v>
      </c>
      <c r="B40" s="125" t="s">
        <v>56</v>
      </c>
      <c r="C40" s="137" t="s">
        <v>1</v>
      </c>
      <c r="D40" s="137"/>
      <c r="E40" s="125" t="s">
        <v>54</v>
      </c>
      <c r="F40" s="128" t="s">
        <v>65</v>
      </c>
      <c r="G40" s="128"/>
      <c r="H40" s="128"/>
      <c r="I40" s="129"/>
    </row>
    <row r="41" spans="1:9" x14ac:dyDescent="0.25">
      <c r="A41" s="114"/>
      <c r="B41" s="126"/>
      <c r="C41" s="138"/>
      <c r="D41" s="138"/>
      <c r="E41" s="126"/>
      <c r="F41" s="165" t="s">
        <v>90</v>
      </c>
      <c r="G41" s="165" t="s">
        <v>62</v>
      </c>
      <c r="H41" s="165"/>
      <c r="I41" s="167"/>
    </row>
    <row r="42" spans="1:9" ht="18.75" x14ac:dyDescent="0.25">
      <c r="A42" s="114"/>
      <c r="B42" s="126"/>
      <c r="C42" s="139" t="s">
        <v>57</v>
      </c>
      <c r="D42" s="139" t="s">
        <v>58</v>
      </c>
      <c r="E42" s="126"/>
      <c r="F42" s="165"/>
      <c r="G42" s="130" t="s">
        <v>63</v>
      </c>
      <c r="H42" s="165" t="s">
        <v>64</v>
      </c>
      <c r="I42" s="167" t="s">
        <v>52</v>
      </c>
    </row>
    <row r="43" spans="1:9" ht="24.75" customHeight="1" thickBot="1" x14ac:dyDescent="0.3">
      <c r="A43" s="115"/>
      <c r="B43" s="127"/>
      <c r="C43" s="140"/>
      <c r="D43" s="140"/>
      <c r="E43" s="127"/>
      <c r="F43" s="166"/>
      <c r="G43" s="131"/>
      <c r="H43" s="166"/>
      <c r="I43" s="168"/>
    </row>
    <row r="44" spans="1:9" ht="36.75" customHeight="1" x14ac:dyDescent="0.25">
      <c r="A44" s="160" t="s">
        <v>61</v>
      </c>
      <c r="B44" s="161"/>
      <c r="C44" s="161"/>
      <c r="D44" s="161"/>
      <c r="E44" s="161"/>
      <c r="F44" s="161"/>
      <c r="G44" s="161"/>
      <c r="H44" s="161"/>
      <c r="I44" s="161"/>
    </row>
    <row r="45" spans="1:9" ht="36.75" customHeight="1" x14ac:dyDescent="0.25">
      <c r="A45" s="150" t="s">
        <v>37</v>
      </c>
      <c r="B45" s="151"/>
      <c r="C45" s="151"/>
      <c r="D45" s="151"/>
      <c r="E45" s="151"/>
      <c r="F45" s="151"/>
      <c r="G45" s="151"/>
      <c r="H45" s="151"/>
      <c r="I45" s="151"/>
    </row>
    <row r="46" spans="1:9" s="9" customFormat="1" ht="264.75" customHeight="1" x14ac:dyDescent="0.25">
      <c r="A46" s="171">
        <v>1</v>
      </c>
      <c r="B46" s="157" t="s">
        <v>7</v>
      </c>
      <c r="C46" s="30" t="s">
        <v>171</v>
      </c>
      <c r="D46" s="62"/>
      <c r="E46" s="66" t="s">
        <v>117</v>
      </c>
      <c r="F46" s="97" t="s">
        <v>87</v>
      </c>
      <c r="G46" s="90" t="s">
        <v>69</v>
      </c>
      <c r="H46" s="90" t="s">
        <v>69</v>
      </c>
      <c r="I46" s="87">
        <v>1</v>
      </c>
    </row>
    <row r="47" spans="1:9" ht="113.25" customHeight="1" x14ac:dyDescent="0.25">
      <c r="A47" s="172"/>
      <c r="B47" s="158"/>
      <c r="C47" s="10" t="s">
        <v>118</v>
      </c>
      <c r="D47" s="40"/>
      <c r="E47" s="154" t="s">
        <v>119</v>
      </c>
      <c r="F47" s="97" t="s">
        <v>87</v>
      </c>
      <c r="G47" s="90" t="s">
        <v>69</v>
      </c>
      <c r="H47" s="90" t="s">
        <v>69</v>
      </c>
      <c r="I47" s="87">
        <v>1</v>
      </c>
    </row>
    <row r="48" spans="1:9" ht="91.5" customHeight="1" x14ac:dyDescent="0.25">
      <c r="A48" s="173"/>
      <c r="B48" s="159"/>
      <c r="C48" s="10" t="s">
        <v>38</v>
      </c>
      <c r="D48" s="40"/>
      <c r="E48" s="155"/>
      <c r="F48" s="89" t="s">
        <v>87</v>
      </c>
      <c r="G48" s="90" t="s">
        <v>69</v>
      </c>
      <c r="H48" s="90" t="s">
        <v>69</v>
      </c>
      <c r="I48" s="87">
        <v>1</v>
      </c>
    </row>
    <row r="49" spans="1:9" ht="96.75" customHeight="1" x14ac:dyDescent="0.25">
      <c r="A49" s="19">
        <v>2</v>
      </c>
      <c r="B49" s="44" t="s">
        <v>11</v>
      </c>
      <c r="C49" s="10" t="s">
        <v>68</v>
      </c>
      <c r="D49" s="40"/>
      <c r="E49" s="155"/>
      <c r="F49" s="89" t="s">
        <v>87</v>
      </c>
      <c r="G49" s="90" t="s">
        <v>69</v>
      </c>
      <c r="H49" s="90" t="s">
        <v>69</v>
      </c>
      <c r="I49" s="87">
        <v>1</v>
      </c>
    </row>
    <row r="50" spans="1:9" ht="40.5" customHeight="1" x14ac:dyDescent="0.25">
      <c r="A50" s="19">
        <v>3</v>
      </c>
      <c r="B50" s="44" t="s">
        <v>16</v>
      </c>
      <c r="C50" s="10" t="s">
        <v>172</v>
      </c>
      <c r="D50" s="40"/>
      <c r="E50" s="156"/>
      <c r="F50" s="89" t="s">
        <v>87</v>
      </c>
      <c r="G50" s="90" t="s">
        <v>69</v>
      </c>
      <c r="H50" s="90" t="s">
        <v>69</v>
      </c>
      <c r="I50" s="87">
        <v>1</v>
      </c>
    </row>
    <row r="51" spans="1:9" s="54" customFormat="1" ht="40.5" customHeight="1" x14ac:dyDescent="0.25">
      <c r="A51" s="150" t="s">
        <v>175</v>
      </c>
      <c r="B51" s="151"/>
      <c r="C51" s="151"/>
      <c r="D51" s="151"/>
      <c r="E51" s="151"/>
      <c r="F51" s="151"/>
      <c r="G51" s="151"/>
      <c r="H51" s="151"/>
      <c r="I51" s="151"/>
    </row>
    <row r="52" spans="1:9" s="54" customFormat="1" ht="61.5" customHeight="1" x14ac:dyDescent="0.25">
      <c r="A52" s="17">
        <v>4</v>
      </c>
      <c r="B52" s="44" t="s">
        <v>19</v>
      </c>
      <c r="C52" s="10" t="s">
        <v>173</v>
      </c>
      <c r="D52" s="40"/>
      <c r="E52" s="56" t="s">
        <v>174</v>
      </c>
      <c r="F52" s="89" t="s">
        <v>87</v>
      </c>
      <c r="G52" s="90" t="s">
        <v>69</v>
      </c>
      <c r="H52" s="90" t="s">
        <v>69</v>
      </c>
      <c r="I52" s="87">
        <v>1</v>
      </c>
    </row>
    <row r="53" spans="1:9" ht="36.75" customHeight="1" x14ac:dyDescent="0.25">
      <c r="A53" s="150" t="s">
        <v>46</v>
      </c>
      <c r="B53" s="151"/>
      <c r="C53" s="151"/>
      <c r="D53" s="151"/>
      <c r="E53" s="151"/>
      <c r="F53" s="151"/>
      <c r="G53" s="151"/>
      <c r="H53" s="151"/>
      <c r="I53" s="151"/>
    </row>
    <row r="54" spans="1:9" ht="185.25" customHeight="1" x14ac:dyDescent="0.25">
      <c r="A54" s="19">
        <v>5</v>
      </c>
      <c r="B54" s="44" t="s">
        <v>27</v>
      </c>
      <c r="C54" s="30" t="s">
        <v>139</v>
      </c>
      <c r="D54" s="40"/>
      <c r="E54" s="46" t="s">
        <v>128</v>
      </c>
      <c r="F54" s="89" t="s">
        <v>87</v>
      </c>
      <c r="G54" s="90" t="s">
        <v>69</v>
      </c>
      <c r="H54" s="90" t="s">
        <v>69</v>
      </c>
      <c r="I54" s="87">
        <v>1</v>
      </c>
    </row>
    <row r="55" spans="1:9" s="54" customFormat="1" ht="126" customHeight="1" x14ac:dyDescent="0.25">
      <c r="A55" s="19">
        <v>6</v>
      </c>
      <c r="B55" s="44" t="s">
        <v>28</v>
      </c>
      <c r="C55" s="30" t="s">
        <v>140</v>
      </c>
      <c r="D55" s="40"/>
      <c r="E55" s="46" t="s">
        <v>106</v>
      </c>
      <c r="F55" s="89" t="s">
        <v>107</v>
      </c>
      <c r="G55" s="90">
        <v>50</v>
      </c>
      <c r="H55" s="106">
        <v>10</v>
      </c>
      <c r="I55" s="87">
        <f>H55/G55</f>
        <v>0.2</v>
      </c>
    </row>
    <row r="56" spans="1:9" ht="58.5" customHeight="1" x14ac:dyDescent="0.25">
      <c r="A56" s="19">
        <v>7</v>
      </c>
      <c r="B56" s="44" t="s">
        <v>29</v>
      </c>
      <c r="C56" s="31" t="s">
        <v>39</v>
      </c>
      <c r="D56" s="40"/>
      <c r="E56" s="11" t="s">
        <v>129</v>
      </c>
      <c r="F56" s="89" t="s">
        <v>87</v>
      </c>
      <c r="G56" s="90" t="s">
        <v>69</v>
      </c>
      <c r="H56" s="90" t="s">
        <v>69</v>
      </c>
      <c r="I56" s="87">
        <v>1</v>
      </c>
    </row>
    <row r="57" spans="1:9" ht="36.75" customHeight="1" x14ac:dyDescent="0.25">
      <c r="A57" s="150" t="s">
        <v>45</v>
      </c>
      <c r="B57" s="151"/>
      <c r="C57" s="151"/>
      <c r="D57" s="151"/>
      <c r="E57" s="151"/>
      <c r="F57" s="151"/>
      <c r="G57" s="151"/>
      <c r="H57" s="151"/>
      <c r="I57" s="151"/>
    </row>
    <row r="58" spans="1:9" ht="75.75" customHeight="1" x14ac:dyDescent="0.25">
      <c r="A58" s="19">
        <v>8</v>
      </c>
      <c r="B58" s="44" t="s">
        <v>34</v>
      </c>
      <c r="C58" s="11" t="s">
        <v>70</v>
      </c>
      <c r="D58" s="40"/>
      <c r="E58" s="11" t="s">
        <v>141</v>
      </c>
      <c r="F58" s="89" t="s">
        <v>142</v>
      </c>
      <c r="G58" s="90" t="s">
        <v>69</v>
      </c>
      <c r="H58" s="90" t="s">
        <v>69</v>
      </c>
      <c r="I58" s="87">
        <v>1</v>
      </c>
    </row>
    <row r="59" spans="1:9" s="67" customFormat="1" ht="316.5" customHeight="1" x14ac:dyDescent="0.25">
      <c r="A59" s="17">
        <v>9</v>
      </c>
      <c r="B59" s="44" t="s">
        <v>33</v>
      </c>
      <c r="C59" s="11" t="s">
        <v>95</v>
      </c>
      <c r="D59" s="40"/>
      <c r="E59" s="11" t="s">
        <v>108</v>
      </c>
      <c r="F59" s="89" t="s">
        <v>149</v>
      </c>
      <c r="G59" s="90">
        <v>150</v>
      </c>
      <c r="H59" s="90">
        <f>69+10</f>
        <v>79</v>
      </c>
      <c r="I59" s="87">
        <f>H59/G59</f>
        <v>0.52666666666666662</v>
      </c>
    </row>
    <row r="60" spans="1:9" ht="36.75" customHeight="1" x14ac:dyDescent="0.25">
      <c r="A60" s="150" t="s">
        <v>36</v>
      </c>
      <c r="B60" s="151"/>
      <c r="C60" s="151"/>
      <c r="D60" s="151"/>
      <c r="E60" s="151"/>
      <c r="F60" s="151"/>
      <c r="G60" s="151"/>
      <c r="H60" s="151"/>
      <c r="I60" s="151"/>
    </row>
    <row r="61" spans="1:9" ht="146.25" customHeight="1" x14ac:dyDescent="0.25">
      <c r="A61" s="19">
        <v>10</v>
      </c>
      <c r="B61" s="44" t="s">
        <v>40</v>
      </c>
      <c r="C61" s="30" t="s">
        <v>160</v>
      </c>
      <c r="D61" s="40"/>
      <c r="E61" s="46" t="s">
        <v>130</v>
      </c>
      <c r="F61" s="89" t="s">
        <v>88</v>
      </c>
      <c r="G61" s="90">
        <v>11</v>
      </c>
      <c r="H61" s="90">
        <v>3</v>
      </c>
      <c r="I61" s="77">
        <f>H61/G61</f>
        <v>0.27272727272727271</v>
      </c>
    </row>
    <row r="62" spans="1:9" s="60" customFormat="1" ht="139.5" customHeight="1" x14ac:dyDescent="0.25">
      <c r="A62" s="19">
        <v>11</v>
      </c>
      <c r="B62" s="44" t="s">
        <v>41</v>
      </c>
      <c r="C62" s="30" t="s">
        <v>176</v>
      </c>
      <c r="D62" s="40"/>
      <c r="E62" s="46" t="s">
        <v>130</v>
      </c>
      <c r="F62" s="89" t="s">
        <v>88</v>
      </c>
      <c r="G62" s="90">
        <v>10</v>
      </c>
      <c r="H62" s="90">
        <v>3</v>
      </c>
      <c r="I62" s="77">
        <f>H62/G62</f>
        <v>0.3</v>
      </c>
    </row>
    <row r="63" spans="1:9" s="51" customFormat="1" ht="78.75" customHeight="1" x14ac:dyDescent="0.25">
      <c r="A63" s="19">
        <v>12</v>
      </c>
      <c r="B63" s="44" t="s">
        <v>42</v>
      </c>
      <c r="C63" s="30" t="s">
        <v>177</v>
      </c>
      <c r="D63" s="40"/>
      <c r="E63" s="46" t="s">
        <v>178</v>
      </c>
      <c r="F63" s="89" t="s">
        <v>87</v>
      </c>
      <c r="G63" s="90" t="s">
        <v>69</v>
      </c>
      <c r="H63" s="91" t="s">
        <v>69</v>
      </c>
      <c r="I63" s="77">
        <v>1</v>
      </c>
    </row>
    <row r="64" spans="1:9" s="54" customFormat="1" ht="78.75" customHeight="1" x14ac:dyDescent="0.25">
      <c r="A64" s="19">
        <v>13</v>
      </c>
      <c r="B64" s="44" t="s">
        <v>100</v>
      </c>
      <c r="C64" s="30" t="s">
        <v>188</v>
      </c>
      <c r="D64" s="40"/>
      <c r="E64" s="46" t="s">
        <v>109</v>
      </c>
      <c r="F64" s="89" t="s">
        <v>52</v>
      </c>
      <c r="G64" s="90">
        <v>102</v>
      </c>
      <c r="H64" s="112">
        <v>96.39</v>
      </c>
      <c r="I64" s="92">
        <f>H64/G64</f>
        <v>0.94499999999999995</v>
      </c>
    </row>
    <row r="65" spans="1:9" ht="305.25" customHeight="1" x14ac:dyDescent="0.25">
      <c r="A65" s="19">
        <v>14</v>
      </c>
      <c r="B65" s="44" t="s">
        <v>43</v>
      </c>
      <c r="C65" s="33" t="s">
        <v>120</v>
      </c>
      <c r="D65" s="40"/>
      <c r="E65" s="46" t="s">
        <v>131</v>
      </c>
      <c r="F65" s="89" t="s">
        <v>121</v>
      </c>
      <c r="G65" s="90">
        <v>3</v>
      </c>
      <c r="H65" s="90">
        <v>0</v>
      </c>
      <c r="I65" s="92">
        <f>H65/G65</f>
        <v>0</v>
      </c>
    </row>
    <row r="66" spans="1:9" ht="41.25" customHeight="1" x14ac:dyDescent="0.25">
      <c r="A66" s="19">
        <v>15</v>
      </c>
      <c r="B66" s="44" t="s">
        <v>99</v>
      </c>
      <c r="C66" s="43" t="s">
        <v>47</v>
      </c>
      <c r="D66" s="42"/>
      <c r="E66" s="46" t="s">
        <v>132</v>
      </c>
      <c r="F66" s="93" t="s">
        <v>87</v>
      </c>
      <c r="G66" s="94" t="s">
        <v>69</v>
      </c>
      <c r="H66" s="91" t="s">
        <v>69</v>
      </c>
      <c r="I66" s="77">
        <v>1</v>
      </c>
    </row>
    <row r="67" spans="1:9" ht="57" customHeight="1" x14ac:dyDescent="0.25">
      <c r="A67" s="55">
        <v>16</v>
      </c>
      <c r="B67" s="55" t="s">
        <v>110</v>
      </c>
      <c r="C67" s="41" t="s">
        <v>154</v>
      </c>
      <c r="D67" s="40"/>
      <c r="E67" s="41" t="s">
        <v>133</v>
      </c>
      <c r="F67" s="95" t="s">
        <v>101</v>
      </c>
      <c r="G67" s="95">
        <v>0</v>
      </c>
      <c r="H67" s="95">
        <v>0</v>
      </c>
      <c r="I67" s="96" t="e">
        <f>H67/G67*100</f>
        <v>#DIV/0!</v>
      </c>
    </row>
    <row r="68" spans="1:9" ht="57" customHeight="1" x14ac:dyDescent="0.25">
      <c r="A68" s="150" t="s">
        <v>6</v>
      </c>
      <c r="B68" s="151"/>
      <c r="C68" s="151"/>
      <c r="D68" s="151"/>
      <c r="E68" s="151"/>
      <c r="F68" s="151"/>
      <c r="G68" s="151"/>
      <c r="H68" s="151"/>
      <c r="I68" s="151"/>
    </row>
    <row r="69" spans="1:9" ht="156" customHeight="1" x14ac:dyDescent="0.25">
      <c r="A69" s="17">
        <v>17</v>
      </c>
      <c r="B69" s="44" t="s">
        <v>7</v>
      </c>
      <c r="C69" s="65" t="s">
        <v>35</v>
      </c>
      <c r="D69" s="5"/>
      <c r="E69" s="46" t="s">
        <v>102</v>
      </c>
      <c r="F69" s="97" t="s">
        <v>87</v>
      </c>
      <c r="G69" s="83" t="s">
        <v>69</v>
      </c>
      <c r="H69" s="76" t="s">
        <v>69</v>
      </c>
      <c r="I69" s="77">
        <v>1</v>
      </c>
    </row>
    <row r="70" spans="1:9" ht="36.75" customHeight="1" x14ac:dyDescent="0.25">
      <c r="A70" s="150" t="s">
        <v>10</v>
      </c>
      <c r="B70" s="151"/>
      <c r="C70" s="151"/>
      <c r="D70" s="151"/>
      <c r="E70" s="151"/>
      <c r="F70" s="151"/>
      <c r="G70" s="151"/>
      <c r="H70" s="151"/>
      <c r="I70" s="151"/>
    </row>
    <row r="71" spans="1:9" s="54" customFormat="1" ht="83.25" customHeight="1" x14ac:dyDescent="0.25">
      <c r="A71" s="25">
        <v>18</v>
      </c>
      <c r="B71" s="25" t="s">
        <v>21</v>
      </c>
      <c r="C71" s="25" t="s">
        <v>143</v>
      </c>
      <c r="D71" s="25"/>
      <c r="E71" s="25" t="s">
        <v>92</v>
      </c>
      <c r="F71" s="90" t="s">
        <v>87</v>
      </c>
      <c r="G71" s="90" t="s">
        <v>69</v>
      </c>
      <c r="H71" s="90" t="s">
        <v>69</v>
      </c>
      <c r="I71" s="87">
        <v>1</v>
      </c>
    </row>
    <row r="72" spans="1:9" ht="88.5" customHeight="1" x14ac:dyDescent="0.25">
      <c r="A72" s="57">
        <v>19</v>
      </c>
      <c r="B72" s="52" t="s">
        <v>179</v>
      </c>
      <c r="C72" s="30" t="s">
        <v>74</v>
      </c>
      <c r="D72" s="24"/>
      <c r="E72" s="46" t="s">
        <v>134</v>
      </c>
      <c r="F72" s="89" t="s">
        <v>87</v>
      </c>
      <c r="G72" s="98" t="s">
        <v>69</v>
      </c>
      <c r="H72" s="90" t="s">
        <v>69</v>
      </c>
      <c r="I72" s="87">
        <v>1</v>
      </c>
    </row>
    <row r="73" spans="1:9" ht="62.25" customHeight="1" x14ac:dyDescent="0.25">
      <c r="A73" s="25">
        <v>20</v>
      </c>
      <c r="B73" s="52" t="s">
        <v>22</v>
      </c>
      <c r="C73" s="30" t="s">
        <v>144</v>
      </c>
      <c r="D73" s="24"/>
      <c r="E73" s="46" t="s">
        <v>102</v>
      </c>
      <c r="F73" s="89" t="s">
        <v>87</v>
      </c>
      <c r="G73" s="98" t="s">
        <v>69</v>
      </c>
      <c r="H73" s="90" t="s">
        <v>69</v>
      </c>
      <c r="I73" s="87">
        <v>1</v>
      </c>
    </row>
    <row r="74" spans="1:9" ht="18.75" x14ac:dyDescent="0.25">
      <c r="A74" s="25">
        <v>21</v>
      </c>
      <c r="B74" s="52" t="s">
        <v>23</v>
      </c>
      <c r="C74" s="143" t="s">
        <v>75</v>
      </c>
      <c r="D74" s="144"/>
      <c r="E74" s="144"/>
      <c r="F74" s="144" t="s">
        <v>87</v>
      </c>
      <c r="G74" s="144" t="s">
        <v>69</v>
      </c>
      <c r="H74" s="144"/>
      <c r="I74" s="144"/>
    </row>
    <row r="75" spans="1:9" ht="141" customHeight="1" x14ac:dyDescent="0.25">
      <c r="A75" s="57">
        <v>22</v>
      </c>
      <c r="B75" s="63" t="s">
        <v>180</v>
      </c>
      <c r="C75" s="35" t="s">
        <v>76</v>
      </c>
      <c r="D75" s="24"/>
      <c r="E75" s="46" t="s">
        <v>181</v>
      </c>
      <c r="F75" s="89" t="s">
        <v>87</v>
      </c>
      <c r="G75" s="99" t="s">
        <v>69</v>
      </c>
      <c r="H75" s="99" t="s">
        <v>69</v>
      </c>
      <c r="I75" s="77">
        <v>1</v>
      </c>
    </row>
    <row r="76" spans="1:9" ht="150.75" customHeight="1" x14ac:dyDescent="0.25">
      <c r="A76" s="25">
        <v>23</v>
      </c>
      <c r="B76" s="52" t="s">
        <v>182</v>
      </c>
      <c r="C76" s="35" t="s">
        <v>77</v>
      </c>
      <c r="D76" s="24"/>
      <c r="E76" s="46" t="s">
        <v>183</v>
      </c>
      <c r="F76" s="89" t="s">
        <v>87</v>
      </c>
      <c r="G76" s="99" t="s">
        <v>69</v>
      </c>
      <c r="H76" s="99" t="s">
        <v>69</v>
      </c>
      <c r="I76" s="77">
        <v>1</v>
      </c>
    </row>
    <row r="77" spans="1:9" ht="153.75" customHeight="1" x14ac:dyDescent="0.25">
      <c r="A77" s="57">
        <v>24</v>
      </c>
      <c r="B77" s="52" t="s">
        <v>184</v>
      </c>
      <c r="C77" s="35" t="s">
        <v>78</v>
      </c>
      <c r="D77" s="24"/>
      <c r="E77" s="46" t="s">
        <v>185</v>
      </c>
      <c r="F77" s="89" t="s">
        <v>87</v>
      </c>
      <c r="G77" s="99" t="s">
        <v>69</v>
      </c>
      <c r="H77" s="99" t="s">
        <v>69</v>
      </c>
      <c r="I77" s="77">
        <v>1</v>
      </c>
    </row>
    <row r="78" spans="1:9" ht="126" customHeight="1" x14ac:dyDescent="0.25">
      <c r="A78" s="25">
        <v>25</v>
      </c>
      <c r="B78" s="64" t="s">
        <v>24</v>
      </c>
      <c r="C78" s="32" t="s">
        <v>79</v>
      </c>
      <c r="D78" s="24"/>
      <c r="E78" s="46" t="s">
        <v>186</v>
      </c>
      <c r="F78" s="89" t="s">
        <v>87</v>
      </c>
      <c r="G78" s="99" t="s">
        <v>69</v>
      </c>
      <c r="H78" s="99" t="s">
        <v>69</v>
      </c>
      <c r="I78" s="77">
        <v>1</v>
      </c>
    </row>
    <row r="79" spans="1:9" ht="18.75" customHeight="1" x14ac:dyDescent="0.25">
      <c r="A79" s="152" t="s">
        <v>13</v>
      </c>
      <c r="B79" s="153"/>
      <c r="C79" s="153"/>
      <c r="D79" s="153"/>
      <c r="E79" s="153"/>
      <c r="F79" s="153"/>
      <c r="G79" s="153"/>
      <c r="H79" s="153"/>
      <c r="I79" s="153"/>
    </row>
    <row r="80" spans="1:9" ht="37.5" x14ac:dyDescent="0.25">
      <c r="A80" s="28">
        <v>26</v>
      </c>
      <c r="B80" s="52" t="s">
        <v>28</v>
      </c>
      <c r="C80" s="32" t="s">
        <v>84</v>
      </c>
      <c r="D80" s="24"/>
      <c r="E80" s="46" t="s">
        <v>103</v>
      </c>
      <c r="F80" s="89" t="s">
        <v>87</v>
      </c>
      <c r="G80" s="78" t="s">
        <v>69</v>
      </c>
      <c r="H80" s="78" t="s">
        <v>69</v>
      </c>
      <c r="I80" s="77">
        <v>1</v>
      </c>
    </row>
    <row r="81" spans="1:9" ht="77.25" customHeight="1" x14ac:dyDescent="0.25">
      <c r="A81" s="28">
        <v>27</v>
      </c>
      <c r="B81" s="52" t="s">
        <v>29</v>
      </c>
      <c r="C81" s="32" t="s">
        <v>15</v>
      </c>
      <c r="D81" s="24"/>
      <c r="E81" s="46" t="s">
        <v>104</v>
      </c>
      <c r="F81" s="89" t="s">
        <v>87</v>
      </c>
      <c r="G81" s="78" t="s">
        <v>69</v>
      </c>
      <c r="H81" s="78" t="s">
        <v>69</v>
      </c>
      <c r="I81" s="77">
        <v>1</v>
      </c>
    </row>
    <row r="82" spans="1:9" ht="99" customHeight="1" x14ac:dyDescent="0.25">
      <c r="A82" s="28">
        <v>28</v>
      </c>
      <c r="B82" s="52" t="s">
        <v>30</v>
      </c>
      <c r="C82" s="32" t="s">
        <v>85</v>
      </c>
      <c r="D82" s="24"/>
      <c r="E82" s="46" t="s">
        <v>187</v>
      </c>
      <c r="F82" s="89" t="s">
        <v>87</v>
      </c>
      <c r="G82" s="78" t="s">
        <v>69</v>
      </c>
      <c r="H82" s="78" t="s">
        <v>69</v>
      </c>
      <c r="I82" s="77">
        <v>1</v>
      </c>
    </row>
    <row r="83" spans="1:9" s="54" customFormat="1" ht="91.5" customHeight="1" x14ac:dyDescent="0.25">
      <c r="A83" s="57">
        <v>29</v>
      </c>
      <c r="B83" s="57" t="s">
        <v>31</v>
      </c>
      <c r="C83" s="32" t="s">
        <v>145</v>
      </c>
      <c r="D83" s="24"/>
      <c r="E83" s="46" t="s">
        <v>111</v>
      </c>
      <c r="F83" s="89" t="s">
        <v>87</v>
      </c>
      <c r="G83" s="78" t="s">
        <v>69</v>
      </c>
      <c r="H83" s="78" t="s">
        <v>69</v>
      </c>
      <c r="I83" s="77">
        <v>1</v>
      </c>
    </row>
    <row r="84" spans="1:9" s="60" customFormat="1" ht="91.5" customHeight="1" x14ac:dyDescent="0.25">
      <c r="A84" s="59">
        <v>30</v>
      </c>
      <c r="B84" s="59" t="s">
        <v>122</v>
      </c>
      <c r="C84" s="32" t="s">
        <v>123</v>
      </c>
      <c r="D84" s="24"/>
      <c r="E84" s="46" t="s">
        <v>124</v>
      </c>
      <c r="F84" s="89" t="s">
        <v>87</v>
      </c>
      <c r="G84" s="78" t="s">
        <v>69</v>
      </c>
      <c r="H84" s="78" t="s">
        <v>69</v>
      </c>
      <c r="I84" s="77">
        <v>1</v>
      </c>
    </row>
    <row r="85" spans="1:9" ht="18.75" customHeight="1" x14ac:dyDescent="0.25">
      <c r="A85" s="150" t="s">
        <v>9</v>
      </c>
      <c r="B85" s="151"/>
      <c r="C85" s="151"/>
      <c r="D85" s="151"/>
      <c r="E85" s="151"/>
      <c r="F85" s="151"/>
      <c r="G85" s="151"/>
      <c r="H85" s="151"/>
      <c r="I85" s="151"/>
    </row>
    <row r="86" spans="1:9" ht="75" customHeight="1" x14ac:dyDescent="0.25">
      <c r="A86" s="28">
        <v>31</v>
      </c>
      <c r="B86" s="28" t="s">
        <v>32</v>
      </c>
      <c r="C86" s="6" t="s">
        <v>12</v>
      </c>
      <c r="D86" s="24"/>
      <c r="E86" s="46" t="s">
        <v>146</v>
      </c>
      <c r="F86" s="89" t="s">
        <v>87</v>
      </c>
      <c r="G86" s="78" t="s">
        <v>69</v>
      </c>
      <c r="H86" s="78" t="s">
        <v>69</v>
      </c>
      <c r="I86" s="77">
        <v>1</v>
      </c>
    </row>
    <row r="87" spans="1:9" ht="78.75" customHeight="1" x14ac:dyDescent="0.25">
      <c r="A87" s="28">
        <v>32</v>
      </c>
      <c r="B87" s="28" t="s">
        <v>33</v>
      </c>
      <c r="C87" s="32" t="s">
        <v>8</v>
      </c>
      <c r="D87" s="24"/>
      <c r="E87" s="46" t="s">
        <v>147</v>
      </c>
      <c r="F87" s="89" t="s">
        <v>87</v>
      </c>
      <c r="G87" s="78" t="s">
        <v>69</v>
      </c>
      <c r="H87" s="78" t="s">
        <v>69</v>
      </c>
      <c r="I87" s="77">
        <v>1</v>
      </c>
    </row>
    <row r="88" spans="1:9" s="54" customFormat="1" ht="27.75" customHeight="1" x14ac:dyDescent="0.25">
      <c r="A88" s="150" t="s">
        <v>112</v>
      </c>
      <c r="B88" s="151"/>
      <c r="C88" s="151"/>
      <c r="D88" s="151"/>
      <c r="E88" s="151"/>
      <c r="F88" s="151"/>
      <c r="G88" s="151"/>
      <c r="H88" s="151"/>
      <c r="I88" s="151"/>
    </row>
    <row r="89" spans="1:9" s="54" customFormat="1" ht="78.75" customHeight="1" x14ac:dyDescent="0.25">
      <c r="A89" s="57">
        <v>33</v>
      </c>
      <c r="B89" s="57" t="s">
        <v>40</v>
      </c>
      <c r="C89" s="32" t="s">
        <v>125</v>
      </c>
      <c r="D89" s="24"/>
      <c r="E89" s="46" t="s">
        <v>113</v>
      </c>
      <c r="F89" s="89" t="s">
        <v>87</v>
      </c>
      <c r="G89" s="78" t="s">
        <v>69</v>
      </c>
      <c r="H89" s="78" t="s">
        <v>69</v>
      </c>
      <c r="I89" s="77">
        <v>1</v>
      </c>
    </row>
    <row r="90" spans="1:9" s="54" customFormat="1" ht="173.25" customHeight="1" x14ac:dyDescent="0.25">
      <c r="A90" s="139">
        <v>34</v>
      </c>
      <c r="B90" s="139" t="s">
        <v>41</v>
      </c>
      <c r="C90" s="147" t="s">
        <v>114</v>
      </c>
      <c r="D90" s="24"/>
      <c r="E90" s="46" t="s">
        <v>115</v>
      </c>
      <c r="F90" s="100" t="s">
        <v>135</v>
      </c>
      <c r="G90" s="78" t="s">
        <v>157</v>
      </c>
      <c r="H90" s="78" t="s">
        <v>148</v>
      </c>
      <c r="I90" s="109" t="s">
        <v>148</v>
      </c>
    </row>
    <row r="91" spans="1:9" s="54" customFormat="1" ht="116.25" customHeight="1" x14ac:dyDescent="0.25">
      <c r="A91" s="145"/>
      <c r="B91" s="145"/>
      <c r="C91" s="148"/>
      <c r="D91" s="24"/>
      <c r="E91" s="46" t="s">
        <v>116</v>
      </c>
      <c r="F91" s="100" t="s">
        <v>136</v>
      </c>
      <c r="G91" s="78" t="s">
        <v>69</v>
      </c>
      <c r="H91" s="78" t="s">
        <v>69</v>
      </c>
      <c r="I91" s="77">
        <v>1</v>
      </c>
    </row>
    <row r="92" spans="1:9" s="60" customFormat="1" ht="205.5" customHeight="1" x14ac:dyDescent="0.25">
      <c r="A92" s="146"/>
      <c r="B92" s="146"/>
      <c r="C92" s="149"/>
      <c r="D92" s="24"/>
      <c r="E92" s="46" t="s">
        <v>126</v>
      </c>
      <c r="F92" s="100" t="s">
        <v>137</v>
      </c>
      <c r="G92" s="78" t="s">
        <v>69</v>
      </c>
      <c r="H92" s="78" t="s">
        <v>69</v>
      </c>
      <c r="I92" s="77">
        <v>1</v>
      </c>
    </row>
    <row r="95" spans="1:9" x14ac:dyDescent="0.35">
      <c r="C95" s="47" t="s">
        <v>158</v>
      </c>
      <c r="D95" s="47" t="s">
        <v>150</v>
      </c>
      <c r="E95" s="47" t="s">
        <v>159</v>
      </c>
      <c r="F95" s="101"/>
    </row>
    <row r="96" spans="1:9" x14ac:dyDescent="0.3">
      <c r="C96" s="47" t="s">
        <v>89</v>
      </c>
      <c r="D96" s="47"/>
      <c r="E96" s="141"/>
      <c r="F96" s="141"/>
    </row>
    <row r="97" spans="3:6" x14ac:dyDescent="0.35">
      <c r="C97" s="47"/>
      <c r="D97" s="47"/>
      <c r="E97" s="47"/>
      <c r="F97" s="101"/>
    </row>
    <row r="98" spans="3:6" x14ac:dyDescent="0.35">
      <c r="C98" s="47" t="s">
        <v>193</v>
      </c>
      <c r="D98" s="47" t="s">
        <v>150</v>
      </c>
      <c r="E98" s="47"/>
      <c r="F98" s="101"/>
    </row>
    <row r="99" spans="3:6" x14ac:dyDescent="0.3">
      <c r="C99" s="47" t="s">
        <v>151</v>
      </c>
      <c r="D99" s="47"/>
      <c r="E99" s="142" t="s">
        <v>195</v>
      </c>
      <c r="F99" s="142"/>
    </row>
    <row r="100" spans="3:6" x14ac:dyDescent="0.35">
      <c r="C100" s="47"/>
      <c r="D100" s="47"/>
      <c r="E100" s="68"/>
      <c r="F100" s="103"/>
    </row>
    <row r="101" spans="3:6" x14ac:dyDescent="0.35">
      <c r="C101" s="47" t="s">
        <v>189</v>
      </c>
      <c r="D101" s="48"/>
      <c r="E101" s="47"/>
      <c r="F101" s="101"/>
    </row>
    <row r="102" spans="3:6" x14ac:dyDescent="0.35">
      <c r="C102" s="49" t="s">
        <v>152</v>
      </c>
      <c r="D102" s="48"/>
      <c r="E102" s="47"/>
      <c r="F102" s="101"/>
    </row>
    <row r="103" spans="3:6" x14ac:dyDescent="0.25">
      <c r="C103" s="1" t="s">
        <v>194</v>
      </c>
    </row>
  </sheetData>
  <mergeCells count="58">
    <mergeCell ref="A57:I57"/>
    <mergeCell ref="A60:I60"/>
    <mergeCell ref="A44:I44"/>
    <mergeCell ref="A40:A43"/>
    <mergeCell ref="B40:B43"/>
    <mergeCell ref="C40:D41"/>
    <mergeCell ref="A20:C20"/>
    <mergeCell ref="A21:C21"/>
    <mergeCell ref="H42:H43"/>
    <mergeCell ref="I42:I43"/>
    <mergeCell ref="F41:F43"/>
    <mergeCell ref="G41:I41"/>
    <mergeCell ref="G42:G43"/>
    <mergeCell ref="C26:C27"/>
    <mergeCell ref="F40:I40"/>
    <mergeCell ref="C42:C43"/>
    <mergeCell ref="D42:D43"/>
    <mergeCell ref="A51:I51"/>
    <mergeCell ref="A53:I53"/>
    <mergeCell ref="A45:I45"/>
    <mergeCell ref="A46:A48"/>
    <mergeCell ref="D10:D11"/>
    <mergeCell ref="E96:F96"/>
    <mergeCell ref="E99:F99"/>
    <mergeCell ref="C74:I74"/>
    <mergeCell ref="A90:A92"/>
    <mergeCell ref="B90:B92"/>
    <mergeCell ref="C90:C92"/>
    <mergeCell ref="A70:I70"/>
    <mergeCell ref="A79:I79"/>
    <mergeCell ref="A85:I85"/>
    <mergeCell ref="A88:I88"/>
    <mergeCell ref="E47:E50"/>
    <mergeCell ref="B46:B48"/>
    <mergeCell ref="A12:I12"/>
    <mergeCell ref="A68:I68"/>
    <mergeCell ref="E40:E43"/>
    <mergeCell ref="A1:I1"/>
    <mergeCell ref="A2:I2"/>
    <mergeCell ref="A3:I3"/>
    <mergeCell ref="A4:I4"/>
    <mergeCell ref="B7:I7"/>
    <mergeCell ref="A8:A11"/>
    <mergeCell ref="A13:C13"/>
    <mergeCell ref="B26:B27"/>
    <mergeCell ref="A26:A27"/>
    <mergeCell ref="A5:I5"/>
    <mergeCell ref="A6:I6"/>
    <mergeCell ref="B8:B11"/>
    <mergeCell ref="F8:I8"/>
    <mergeCell ref="F10:F11"/>
    <mergeCell ref="F9:G9"/>
    <mergeCell ref="H9:I9"/>
    <mergeCell ref="H10:H11"/>
    <mergeCell ref="I10:I11"/>
    <mergeCell ref="E8:E11"/>
    <mergeCell ref="C8:D9"/>
    <mergeCell ref="C10:C11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6" fitToHeight="0" orientation="portrait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2023-05-10T10:03:25Z</dcterms:modified>
</cp:coreProperties>
</file>