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10860" tabRatio="302"/>
  </bookViews>
  <sheets>
    <sheet name="Сравнение 01.01.23 с 01.01.24" sheetId="3" r:id="rId1"/>
  </sheets>
  <calcPr calcId="145621"/>
</workbook>
</file>

<file path=xl/calcChain.xml><?xml version="1.0" encoding="utf-8"?>
<calcChain xmlns="http://schemas.openxmlformats.org/spreadsheetml/2006/main">
  <c r="B24" i="3" l="1"/>
  <c r="C25" i="3"/>
  <c r="C24" i="3" s="1"/>
  <c r="E24" i="3" l="1"/>
  <c r="C15" i="3"/>
  <c r="B15" i="3"/>
  <c r="C7" i="3"/>
  <c r="B7" i="3"/>
  <c r="E15" i="3" l="1"/>
  <c r="E7" i="3"/>
  <c r="D30" i="3"/>
  <c r="E30" i="3"/>
  <c r="E8" i="3" l="1"/>
  <c r="D8" i="3"/>
  <c r="E26" i="3"/>
  <c r="E27" i="3"/>
  <c r="E28" i="3"/>
  <c r="E29" i="3"/>
  <c r="E31" i="3"/>
  <c r="E32" i="3"/>
  <c r="E11" i="3"/>
  <c r="E12" i="3"/>
  <c r="E13" i="3"/>
  <c r="E14" i="3"/>
  <c r="E16" i="3"/>
  <c r="E17" i="3"/>
  <c r="E18" i="3"/>
  <c r="E19" i="3"/>
  <c r="E20" i="3"/>
  <c r="E21" i="3"/>
  <c r="E22" i="3"/>
  <c r="E23" i="3"/>
  <c r="C6" i="3"/>
  <c r="D9" i="3"/>
  <c r="D10" i="3"/>
  <c r="B6" i="3" l="1"/>
  <c r="B33" i="3" s="1"/>
  <c r="D26" i="3" l="1"/>
  <c r="D27" i="3"/>
  <c r="D28" i="3"/>
  <c r="D29" i="3"/>
  <c r="D31" i="3"/>
  <c r="D32" i="3"/>
  <c r="D25" i="3"/>
  <c r="D11" i="3"/>
  <c r="D12" i="3"/>
  <c r="D13" i="3"/>
  <c r="D14" i="3"/>
  <c r="D16" i="3"/>
  <c r="D17" i="3"/>
  <c r="D18" i="3"/>
  <c r="D19" i="3"/>
  <c r="D20" i="3"/>
  <c r="D21" i="3"/>
  <c r="D22" i="3"/>
  <c r="D23" i="3"/>
  <c r="D24" i="3" l="1"/>
  <c r="D15" i="3"/>
  <c r="D7" i="3"/>
  <c r="E25" i="3"/>
  <c r="E34" i="3"/>
  <c r="E35" i="3"/>
  <c r="E36" i="3"/>
  <c r="E37" i="3"/>
  <c r="E38" i="3"/>
  <c r="E39" i="3"/>
  <c r="E40" i="3"/>
  <c r="E41" i="3"/>
  <c r="E42" i="3"/>
  <c r="E43" i="3"/>
  <c r="E44" i="3"/>
  <c r="E6" i="3"/>
  <c r="D6" i="3" l="1"/>
  <c r="C33" i="3"/>
  <c r="E33" i="3" l="1"/>
  <c r="D33" i="3"/>
</calcChain>
</file>

<file path=xl/sharedStrings.xml><?xml version="1.0" encoding="utf-8"?>
<sst xmlns="http://schemas.openxmlformats.org/spreadsheetml/2006/main" count="35" uniqueCount="35">
  <si>
    <t>Наименование показателя</t>
  </si>
  <si>
    <t>НАЛОГОВЫЕ И НЕНАЛОГОВЫЕ ДОХОДЫ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</si>
  <si>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</si>
  <si>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</si>
  <si>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</si>
  <si>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</si>
  <si>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Плата за негативное воздействие на окружающую среду</t>
  </si>
  <si>
    <t>Доходы от оказания платных услуг (работ)</t>
  </si>
  <si>
    <t>Доходы от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</si>
  <si>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</si>
  <si>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</si>
  <si>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БЕЗВОЗМЕЗДНЫЕ ПОСТУПЛЕНИЯ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</si>
  <si>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</si>
  <si>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</si>
  <si>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</si>
  <si>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</si>
  <si>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</si>
  <si>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</si>
  <si>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</si>
  <si>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</si>
  <si>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</si>
  <si>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ИТОГО</t>
  </si>
  <si>
    <t>Штрафы, санкции, возмещение ущерба</t>
  </si>
  <si>
    <t xml:space="preserve">Доходы бюджетов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    </t>
  </si>
  <si>
    <t>СВЕДЕНИЯ ОБ ИСПОЛНЕНИИ БЮДЖЕТА КОНДОПОЖСКОГО МУНИЦИПАЛЬНОГО РАЙОНА ПО ДОХОДАМ В СРАВНЕНИИ С СООТВЕТСТВУЮЩИМ ПЕРИОДОМ ПРОШЛОГО ГОДА</t>
  </si>
  <si>
    <t>Акцизы по подакцизным товарам</t>
  </si>
  <si>
    <t>УСН</t>
  </si>
  <si>
    <t>Отклонение, %  (гр3 / гр2)</t>
  </si>
  <si>
    <t>Отклонение, рублей (гр3 - гр2)</t>
  </si>
  <si>
    <t xml:space="preserve"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   </t>
  </si>
  <si>
    <t>Налоговыедоходы</t>
  </si>
  <si>
    <t>Неналоговые доходы</t>
  </si>
  <si>
    <t>на 01 января 2024 года</t>
  </si>
  <si>
    <t>Исполнение на 01.01.2023 года</t>
  </si>
  <si>
    <t>Исполнение на 01.01.2024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</si>
</sst>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8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0" xfId="0" applyNumberFormat="1"/>
    <xf numFmtId="10" fontId="0" fillId="0" borderId="1" xfId="0" applyNumberFormat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4" fontId="0" fillId="0" borderId="4" xfId="0" applyNumberFormat="1" applyBorder="1" applyAlignment="1">
      <alignment wrapText="1"/>
    </xf>
    <xf numFmtId="10" fontId="0" fillId="0" borderId="4" xfId="0" applyNumberFormat="1" applyBorder="1" applyAlignment="1">
      <alignment wrapText="1"/>
    </xf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2" fillId="2" borderId="2" xfId="0" applyFont="1" applyFill="1" applyBorder="1" applyAlignment="1">
      <alignment wrapText="1"/>
    </xf>
    <xf numFmtId="4" fontId="2" fillId="2" borderId="2" xfId="0" applyNumberFormat="1" applyFont="1" applyFill="1" applyBorder="1" applyAlignment="1">
      <alignment wrapText="1"/>
    </xf>
    <xf numFmtId="10" fontId="2" fillId="2" borderId="2" xfId="0" applyNumberFormat="1" applyFont="1" applyFill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abSelected="1" workbookViewId="0">
      <selection activeCell="M10" sqref="M10"/>
    </sheetView>
  </sheetViews>
  <sheetFormatPr defaultRowHeight="11.25" x14ac:dyDescent="0.2"/>
  <cols>
    <col min="1" max="1" width="63.33203125" customWidth="1"/>
    <col min="2" max="2" width="19.1640625" customWidth="1"/>
    <col min="3" max="4" width="18" customWidth="1"/>
    <col min="5" max="5" width="14.83203125" customWidth="1"/>
    <col min="6" max="6" width="11.6640625" bestFit="1" customWidth="1"/>
  </cols>
  <sheetData>
    <row r="1" spans="1:5" ht="39" customHeight="1" x14ac:dyDescent="0.2">
      <c r="A1" s="18" t="s">
        <v>24</v>
      </c>
      <c r="B1" s="18"/>
      <c r="C1" s="18"/>
      <c r="D1" s="18"/>
      <c r="E1" s="18"/>
    </row>
    <row r="2" spans="1:5" x14ac:dyDescent="0.2">
      <c r="A2" s="19" t="s">
        <v>32</v>
      </c>
      <c r="B2" s="19"/>
      <c r="C2" s="19"/>
      <c r="D2" s="19"/>
      <c r="E2" s="19"/>
    </row>
    <row r="4" spans="1:5" ht="39.75" customHeight="1" thickBot="1" x14ac:dyDescent="0.25">
      <c r="A4" s="6" t="s">
        <v>0</v>
      </c>
      <c r="B4" s="6" t="s">
        <v>33</v>
      </c>
      <c r="C4" s="6" t="s">
        <v>34</v>
      </c>
      <c r="D4" s="16" t="s">
        <v>28</v>
      </c>
      <c r="E4" s="16" t="s">
        <v>27</v>
      </c>
    </row>
    <row r="5" spans="1:5" ht="14.25" customHeight="1" thickBo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</row>
    <row r="6" spans="1:5" ht="15.75" customHeight="1" thickBot="1" x14ac:dyDescent="0.25">
      <c r="A6" s="13" t="s">
        <v>1</v>
      </c>
      <c r="B6" s="14">
        <f>B8+B11+B14+B16+B17+B18+B19+B20+B21+B23+B12+B13+B22+B9+B10</f>
        <v>428450172.62999994</v>
      </c>
      <c r="C6" s="14">
        <f>C8+C11+C14+C16+C17+C18+C19+C20+C21+C23+C12+C13+C22+C9+C10</f>
        <v>449730951.63000005</v>
      </c>
      <c r="D6" s="14">
        <f>C6-B6</f>
        <v>21280779.000000119</v>
      </c>
      <c r="E6" s="15">
        <f>C6/B6</f>
        <v>1.0496692039341942</v>
      </c>
    </row>
    <row r="7" spans="1:5" ht="27.75" customHeight="1" thickBot="1" x14ac:dyDescent="0.25">
      <c r="A7" s="13" t="s">
        <v>30</v>
      </c>
      <c r="B7" s="14">
        <f>B8+B9+B10+B11+B12+B13+B14</f>
        <v>347845341.70999992</v>
      </c>
      <c r="C7" s="14">
        <f t="shared" ref="C7:D7" si="0">C8+C9+C10+C11+C12+C13+C14</f>
        <v>359576954.08000004</v>
      </c>
      <c r="D7" s="14">
        <f t="shared" si="0"/>
        <v>11731612.369999973</v>
      </c>
      <c r="E7" s="15">
        <f>C7/B7</f>
        <v>1.0337265185508242</v>
      </c>
    </row>
    <row r="8" spans="1:5" x14ac:dyDescent="0.2">
      <c r="A8" s="7" t="s">
        <v>2</v>
      </c>
      <c r="B8" s="8">
        <v>306027696.19</v>
      </c>
      <c r="C8" s="8">
        <v>352414181.52999997</v>
      </c>
      <c r="D8" s="8">
        <f>C8-B8</f>
        <v>46386485.339999974</v>
      </c>
      <c r="E8" s="9">
        <f>C8/B8</f>
        <v>1.1515761021551478</v>
      </c>
    </row>
    <row r="9" spans="1:5" x14ac:dyDescent="0.2">
      <c r="A9" s="7" t="s">
        <v>25</v>
      </c>
      <c r="B9" s="8">
        <v>810749.57</v>
      </c>
      <c r="C9" s="8">
        <v>1793882.91</v>
      </c>
      <c r="D9" s="8">
        <f t="shared" ref="D9:D10" si="1">C9-B9</f>
        <v>983133.34</v>
      </c>
      <c r="E9" s="9">
        <v>0</v>
      </c>
    </row>
    <row r="10" spans="1:5" x14ac:dyDescent="0.2">
      <c r="A10" s="7" t="s">
        <v>26</v>
      </c>
      <c r="B10" s="8">
        <v>6005551.0800000001</v>
      </c>
      <c r="C10" s="8">
        <v>4435380.41</v>
      </c>
      <c r="D10" s="8">
        <f t="shared" si="1"/>
        <v>-1570170.67</v>
      </c>
      <c r="E10" s="9">
        <v>0</v>
      </c>
    </row>
    <row r="11" spans="1:5" ht="22.5" x14ac:dyDescent="0.2">
      <c r="A11" s="2" t="s">
        <v>3</v>
      </c>
      <c r="B11" s="3">
        <v>-197274.1</v>
      </c>
      <c r="C11" s="3">
        <v>-170342.44</v>
      </c>
      <c r="D11" s="8">
        <f t="shared" ref="D11:D23" si="2">C11-B11</f>
        <v>26931.660000000003</v>
      </c>
      <c r="E11" s="9">
        <f t="shared" ref="E11:E44" si="3">C11/B11</f>
        <v>0.86348101448694992</v>
      </c>
    </row>
    <row r="12" spans="1:5" ht="12" customHeight="1" x14ac:dyDescent="0.2">
      <c r="A12" s="2" t="s">
        <v>4</v>
      </c>
      <c r="B12" s="3">
        <v>25129133.52</v>
      </c>
      <c r="C12" s="3">
        <v>-5889956.7400000002</v>
      </c>
      <c r="D12" s="8">
        <f t="shared" si="2"/>
        <v>-31019090.259999998</v>
      </c>
      <c r="E12" s="9">
        <f t="shared" si="3"/>
        <v>-0.23438757788095832</v>
      </c>
    </row>
    <row r="13" spans="1:5" ht="26.25" customHeight="1" x14ac:dyDescent="0.2">
      <c r="A13" s="2" t="s">
        <v>5</v>
      </c>
      <c r="B13" s="3">
        <v>4537221.24</v>
      </c>
      <c r="C13" s="3">
        <v>1677627.6</v>
      </c>
      <c r="D13" s="8">
        <f t="shared" si="2"/>
        <v>-2859593.64</v>
      </c>
      <c r="E13" s="9">
        <f t="shared" si="3"/>
        <v>0.36974780625861658</v>
      </c>
    </row>
    <row r="14" spans="1:5" ht="12" customHeight="1" thickBot="1" x14ac:dyDescent="0.25">
      <c r="A14" s="1" t="s">
        <v>16</v>
      </c>
      <c r="B14" s="3">
        <v>5532264.21</v>
      </c>
      <c r="C14" s="3">
        <v>5316180.8099999996</v>
      </c>
      <c r="D14" s="8">
        <f t="shared" si="2"/>
        <v>-216083.40000000037</v>
      </c>
      <c r="E14" s="9">
        <f t="shared" si="3"/>
        <v>0.96094123639116646</v>
      </c>
    </row>
    <row r="15" spans="1:5" ht="24.75" customHeight="1" thickBot="1" x14ac:dyDescent="0.25">
      <c r="A15" s="13" t="s">
        <v>31</v>
      </c>
      <c r="B15" s="14">
        <f>B16+B17+B18+B19+B20+B21+B22+B23</f>
        <v>80604830.920000002</v>
      </c>
      <c r="C15" s="14">
        <f t="shared" ref="C15:D15" si="4">C16+C17+C18+C19+C20+C21+C22+C23</f>
        <v>90153997.549999997</v>
      </c>
      <c r="D15" s="14">
        <f t="shared" si="4"/>
        <v>9549166.6299999971</v>
      </c>
      <c r="E15" s="15">
        <f t="shared" si="3"/>
        <v>1.1184689121112048</v>
      </c>
    </row>
    <row r="16" spans="1:5" ht="23.25" customHeight="1" x14ac:dyDescent="0.2">
      <c r="A16" s="1" t="s">
        <v>17</v>
      </c>
      <c r="B16" s="3">
        <v>14917611.23</v>
      </c>
      <c r="C16" s="3">
        <v>24706874.879999999</v>
      </c>
      <c r="D16" s="8">
        <f t="shared" si="2"/>
        <v>9789263.6499999985</v>
      </c>
      <c r="E16" s="9">
        <f t="shared" si="3"/>
        <v>1.6562219311838171</v>
      </c>
    </row>
    <row r="17" spans="1:6" ht="15" customHeight="1" x14ac:dyDescent="0.2">
      <c r="A17" s="1" t="s">
        <v>6</v>
      </c>
      <c r="B17" s="3">
        <v>1930534.44</v>
      </c>
      <c r="C17" s="3">
        <v>4940311.68</v>
      </c>
      <c r="D17" s="8">
        <f t="shared" si="2"/>
        <v>3009777.2399999998</v>
      </c>
      <c r="E17" s="9">
        <f t="shared" si="3"/>
        <v>2.5590383562388039</v>
      </c>
    </row>
    <row r="18" spans="1:6" x14ac:dyDescent="0.2">
      <c r="A18" s="1" t="s">
        <v>7</v>
      </c>
      <c r="B18" s="3">
        <v>42881975.68</v>
      </c>
      <c r="C18" s="3">
        <v>48255105.579999998</v>
      </c>
      <c r="D18" s="8">
        <f t="shared" si="2"/>
        <v>5373129.8999999985</v>
      </c>
      <c r="E18" s="9">
        <f t="shared" si="3"/>
        <v>1.1253004278556598</v>
      </c>
    </row>
    <row r="19" spans="1:6" ht="12.75" customHeight="1" x14ac:dyDescent="0.2">
      <c r="A19" s="1" t="s">
        <v>8</v>
      </c>
      <c r="B19" s="3">
        <v>1035574.71</v>
      </c>
      <c r="C19" s="3">
        <v>2259942.9300000002</v>
      </c>
      <c r="D19" s="8">
        <f t="shared" si="2"/>
        <v>1224368.2200000002</v>
      </c>
      <c r="E19" s="9">
        <f t="shared" si="3"/>
        <v>2.18230795728876</v>
      </c>
    </row>
    <row r="20" spans="1:6" ht="61.5" customHeight="1" x14ac:dyDescent="0.2">
      <c r="A20" s="1" t="s">
        <v>9</v>
      </c>
      <c r="B20" s="3">
        <v>7704045.8899999997</v>
      </c>
      <c r="C20" s="3">
        <v>1599058.13</v>
      </c>
      <c r="D20" s="8">
        <f t="shared" si="2"/>
        <v>-6104987.7599999998</v>
      </c>
      <c r="E20" s="9">
        <f t="shared" si="3"/>
        <v>0.20756082619855734</v>
      </c>
    </row>
    <row r="21" spans="1:6" ht="22.5" x14ac:dyDescent="0.2">
      <c r="A21" s="1" t="s">
        <v>10</v>
      </c>
      <c r="B21" s="3">
        <v>8949836.4700000007</v>
      </c>
      <c r="C21" s="3">
        <v>2256190.15</v>
      </c>
      <c r="D21" s="8">
        <f t="shared" si="2"/>
        <v>-6693646.3200000003</v>
      </c>
      <c r="E21" s="9">
        <f t="shared" si="3"/>
        <v>0.25209289103357213</v>
      </c>
    </row>
    <row r="22" spans="1:6" x14ac:dyDescent="0.2">
      <c r="A22" s="2" t="s">
        <v>22</v>
      </c>
      <c r="B22" s="3">
        <v>3101493.08</v>
      </c>
      <c r="C22" s="3">
        <v>6180631.0999999996</v>
      </c>
      <c r="D22" s="8">
        <f t="shared" si="2"/>
        <v>3079138.0199999996</v>
      </c>
      <c r="E22" s="9">
        <f t="shared" si="3"/>
        <v>1.9927921618964242</v>
      </c>
    </row>
    <row r="23" spans="1:6" ht="12" thickBot="1" x14ac:dyDescent="0.25">
      <c r="A23" s="10" t="s">
        <v>18</v>
      </c>
      <c r="B23" s="11">
        <v>83759.42</v>
      </c>
      <c r="C23" s="11">
        <v>-44116.9</v>
      </c>
      <c r="D23" s="8">
        <f t="shared" si="2"/>
        <v>-127876.32</v>
      </c>
      <c r="E23" s="9">
        <f t="shared" si="3"/>
        <v>-0.52670971217326956</v>
      </c>
    </row>
    <row r="24" spans="1:6" ht="12" thickBot="1" x14ac:dyDescent="0.25">
      <c r="A24" s="13" t="s">
        <v>11</v>
      </c>
      <c r="B24" s="14">
        <f>B25+B26+B27+B28+B29+B32+B31+B30</f>
        <v>712936363.62</v>
      </c>
      <c r="C24" s="14">
        <f t="shared" ref="C24:D24" si="5">C25+C26+C27+C28+C29+C32+C31+C30</f>
        <v>890319079</v>
      </c>
      <c r="D24" s="14">
        <f t="shared" si="5"/>
        <v>177382715.38000003</v>
      </c>
      <c r="E24" s="15">
        <f t="shared" si="3"/>
        <v>1.2488058183472686</v>
      </c>
      <c r="F24" s="4"/>
    </row>
    <row r="25" spans="1:6" x14ac:dyDescent="0.2">
      <c r="A25" s="12" t="s">
        <v>12</v>
      </c>
      <c r="B25" s="8">
        <v>10614800</v>
      </c>
      <c r="C25" s="8">
        <f>7784000+10889900</f>
        <v>18673900</v>
      </c>
      <c r="D25" s="8">
        <f>C25-B25</f>
        <v>8059100</v>
      </c>
      <c r="E25" s="9">
        <f t="shared" si="3"/>
        <v>1.7592323925085729</v>
      </c>
    </row>
    <row r="26" spans="1:6" ht="22.5" x14ac:dyDescent="0.2">
      <c r="A26" s="1" t="s">
        <v>13</v>
      </c>
      <c r="B26" s="3">
        <v>147273025.68000001</v>
      </c>
      <c r="C26" s="3">
        <v>293281463.51999998</v>
      </c>
      <c r="D26" s="8">
        <f t="shared" ref="D26:D32" si="6">C26-B26</f>
        <v>146008437.83999997</v>
      </c>
      <c r="E26" s="9">
        <f t="shared" si="3"/>
        <v>1.9914133098429867</v>
      </c>
    </row>
    <row r="27" spans="1:6" x14ac:dyDescent="0.2">
      <c r="A27" s="1" t="s">
        <v>14</v>
      </c>
      <c r="B27" s="3">
        <v>491703334.56999999</v>
      </c>
      <c r="C27" s="3">
        <v>533491123.04000002</v>
      </c>
      <c r="D27" s="8">
        <f t="shared" si="6"/>
        <v>41787788.470000029</v>
      </c>
      <c r="E27" s="9">
        <f t="shared" si="3"/>
        <v>1.0849857740064828</v>
      </c>
    </row>
    <row r="28" spans="1:6" x14ac:dyDescent="0.2">
      <c r="A28" s="1" t="s">
        <v>15</v>
      </c>
      <c r="B28" s="3">
        <v>64180879.369999997</v>
      </c>
      <c r="C28" s="3">
        <v>45237602.200000003</v>
      </c>
      <c r="D28" s="8">
        <f t="shared" si="6"/>
        <v>-18943277.169999994</v>
      </c>
      <c r="E28" s="9">
        <f t="shared" si="3"/>
        <v>0.70484547179865176</v>
      </c>
    </row>
    <row r="29" spans="1:6" x14ac:dyDescent="0.2">
      <c r="A29" s="1" t="s">
        <v>19</v>
      </c>
      <c r="B29" s="3">
        <v>714070</v>
      </c>
      <c r="C29" s="3">
        <v>1384440.62</v>
      </c>
      <c r="D29" s="8">
        <f t="shared" si="6"/>
        <v>670370.62000000011</v>
      </c>
      <c r="E29" s="9">
        <f t="shared" si="3"/>
        <v>1.9388023863206689</v>
      </c>
    </row>
    <row r="30" spans="1:6" ht="67.5" x14ac:dyDescent="0.2">
      <c r="A30" s="1" t="s">
        <v>29</v>
      </c>
      <c r="B30" s="3">
        <v>0</v>
      </c>
      <c r="C30" s="3">
        <v>0</v>
      </c>
      <c r="D30" s="8">
        <f t="shared" si="6"/>
        <v>0</v>
      </c>
      <c r="E30" s="9" t="e">
        <f t="shared" si="3"/>
        <v>#DIV/0!</v>
      </c>
    </row>
    <row r="31" spans="1:6" ht="45" x14ac:dyDescent="0.2">
      <c r="A31" s="2" t="s">
        <v>23</v>
      </c>
      <c r="B31" s="3">
        <v>3144385.42</v>
      </c>
      <c r="C31" s="3">
        <v>133318.45000000001</v>
      </c>
      <c r="D31" s="8">
        <f t="shared" si="6"/>
        <v>-3011066.9699999997</v>
      </c>
      <c r="E31" s="9">
        <f t="shared" si="3"/>
        <v>4.2398889510179706E-2</v>
      </c>
    </row>
    <row r="32" spans="1:6" ht="23.25" thickBot="1" x14ac:dyDescent="0.25">
      <c r="A32" s="10" t="s">
        <v>20</v>
      </c>
      <c r="B32" s="11">
        <v>-4694131.42</v>
      </c>
      <c r="C32" s="11">
        <v>-1882768.83</v>
      </c>
      <c r="D32" s="8">
        <f t="shared" si="6"/>
        <v>2811362.59</v>
      </c>
      <c r="E32" s="9">
        <f t="shared" si="3"/>
        <v>0.40108992730331355</v>
      </c>
    </row>
    <row r="33" spans="1:5" ht="12" thickBot="1" x14ac:dyDescent="0.25">
      <c r="A33" s="13" t="s">
        <v>21</v>
      </c>
      <c r="B33" s="14">
        <f>B6+B24</f>
        <v>1141386536.25</v>
      </c>
      <c r="C33" s="14">
        <f>C6+C24</f>
        <v>1340050030.6300001</v>
      </c>
      <c r="D33" s="14">
        <f>C33-B33</f>
        <v>198663494.38000011</v>
      </c>
      <c r="E33" s="15">
        <f t="shared" si="3"/>
        <v>1.1740545276035099</v>
      </c>
    </row>
    <row r="34" spans="1:5" hidden="1" x14ac:dyDescent="0.2">
      <c r="A34" s="12"/>
      <c r="B34" s="12"/>
      <c r="C34" s="12"/>
      <c r="D34" s="12"/>
      <c r="E34" s="9" t="e">
        <f t="shared" si="3"/>
        <v>#DIV/0!</v>
      </c>
    </row>
    <row r="35" spans="1:5" hidden="1" x14ac:dyDescent="0.2">
      <c r="A35" s="1"/>
      <c r="B35" s="1"/>
      <c r="C35" s="1"/>
      <c r="D35" s="1"/>
      <c r="E35" s="5" t="e">
        <f t="shared" si="3"/>
        <v>#DIV/0!</v>
      </c>
    </row>
    <row r="36" spans="1:5" hidden="1" x14ac:dyDescent="0.2">
      <c r="A36" s="1"/>
      <c r="B36" s="1"/>
      <c r="C36" s="1"/>
      <c r="D36" s="1"/>
      <c r="E36" s="5" t="e">
        <f t="shared" si="3"/>
        <v>#DIV/0!</v>
      </c>
    </row>
    <row r="37" spans="1:5" hidden="1" x14ac:dyDescent="0.2">
      <c r="A37" s="1"/>
      <c r="B37" s="1"/>
      <c r="C37" s="1"/>
      <c r="D37" s="1"/>
      <c r="E37" s="5" t="e">
        <f t="shared" si="3"/>
        <v>#DIV/0!</v>
      </c>
    </row>
    <row r="38" spans="1:5" hidden="1" x14ac:dyDescent="0.2">
      <c r="A38" s="1"/>
      <c r="B38" s="1"/>
      <c r="C38" s="1"/>
      <c r="D38" s="1"/>
      <c r="E38" s="5" t="e">
        <f t="shared" si="3"/>
        <v>#DIV/0!</v>
      </c>
    </row>
    <row r="39" spans="1:5" hidden="1" x14ac:dyDescent="0.2">
      <c r="A39" s="1"/>
      <c r="B39" s="1"/>
      <c r="C39" s="1"/>
      <c r="D39" s="1"/>
      <c r="E39" s="5" t="e">
        <f t="shared" si="3"/>
        <v>#DIV/0!</v>
      </c>
    </row>
    <row r="40" spans="1:5" hidden="1" x14ac:dyDescent="0.2">
      <c r="A40" s="1"/>
      <c r="B40" s="1"/>
      <c r="C40" s="1"/>
      <c r="D40" s="1"/>
      <c r="E40" s="5" t="e">
        <f t="shared" si="3"/>
        <v>#DIV/0!</v>
      </c>
    </row>
    <row r="41" spans="1:5" hidden="1" x14ac:dyDescent="0.2">
      <c r="A41" s="1"/>
      <c r="B41" s="1"/>
      <c r="C41" s="1"/>
      <c r="D41" s="1"/>
      <c r="E41" s="5" t="e">
        <f t="shared" si="3"/>
        <v>#DIV/0!</v>
      </c>
    </row>
    <row r="42" spans="1:5" hidden="1" x14ac:dyDescent="0.2">
      <c r="A42" s="1"/>
      <c r="B42" s="1"/>
      <c r="C42" s="1"/>
      <c r="D42" s="1"/>
      <c r="E42" s="5" t="e">
        <f t="shared" si="3"/>
        <v>#DIV/0!</v>
      </c>
    </row>
    <row r="43" spans="1:5" hidden="1" x14ac:dyDescent="0.2">
      <c r="A43" s="1"/>
      <c r="B43" s="1"/>
      <c r="C43" s="1"/>
      <c r="D43" s="1"/>
      <c r="E43" s="5" t="e">
        <f t="shared" si="3"/>
        <v>#DIV/0!</v>
      </c>
    </row>
    <row r="44" spans="1:5" hidden="1" x14ac:dyDescent="0.2">
      <c r="A44" s="1"/>
      <c r="B44" s="1"/>
      <c r="C44" s="1"/>
      <c r="D44" s="1"/>
      <c r="E44" s="5" t="e">
        <f t="shared" si="3"/>
        <v>#DIV/0!</v>
      </c>
    </row>
  </sheetData>
  <mergeCells count="2">
    <mergeCell ref="A1:E1"/>
    <mergeCell ref="A2:E2"/>
  </mergeCells>
  <pageMargins left="0.7" right="0.7" top="0.75" bottom="0.75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Сравнение 01.01.23 с 01.01.24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Анна Маслякова</cp:lastModifiedBy>
  <cp:lastPrinted>2024-01-11T11:46:58Z</cp:lastPrinted>
  <dcterms:created xsi:type="dcterms:W3CDTF">2022-05-31T17:52:00Z</dcterms:created>
  <dcterms:modified xsi:type="dcterms:W3CDTF">2024-01-11T11:48:12Z</dcterms:modified>
</cp:coreProperties>
</file>