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район на 01.04.2023 " sheetId="1" r:id="rId1"/>
  </sheets>
  <calcPr calcId="145621"/>
</workbook>
</file>

<file path=xl/calcChain.xml><?xml version="1.0" encoding="utf-8"?>
<calcChain xmlns="http://schemas.openxmlformats.org/spreadsheetml/2006/main">
  <c r="S22" i="1" l="1"/>
  <c r="S33" i="1" s="1"/>
  <c r="R22" i="1"/>
  <c r="R33" i="1" s="1"/>
  <c r="Q22" i="1"/>
  <c r="Q33" i="1" s="1"/>
  <c r="P22" i="1"/>
  <c r="P33" i="1" s="1"/>
  <c r="L22" i="1"/>
  <c r="L33" i="1" s="1"/>
  <c r="J22" i="1"/>
  <c r="J33" i="1" s="1"/>
  <c r="O21" i="1"/>
  <c r="F21" i="1" s="1"/>
  <c r="T20" i="1"/>
  <c r="O20" i="1"/>
  <c r="F20" i="1" s="1"/>
  <c r="T19" i="1"/>
  <c r="O19" i="1"/>
  <c r="F19" i="1" s="1"/>
  <c r="T18" i="1"/>
  <c r="O18" i="1"/>
  <c r="F18" i="1"/>
  <c r="T17" i="1"/>
  <c r="O17" i="1"/>
  <c r="F17" i="1" s="1"/>
  <c r="T16" i="1"/>
  <c r="O16" i="1"/>
  <c r="F16" i="1" s="1"/>
  <c r="N16" i="1"/>
  <c r="N22" i="1" s="1"/>
  <c r="N33" i="1" s="1"/>
  <c r="T15" i="1"/>
  <c r="O15" i="1"/>
  <c r="F15" i="1" s="1"/>
  <c r="T13" i="1"/>
  <c r="T22" i="1" s="1"/>
  <c r="T33" i="1" s="1"/>
  <c r="F13" i="1"/>
  <c r="C8" i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B8" i="1"/>
  <c r="F22" i="1" l="1"/>
  <c r="F33" i="1" s="1"/>
  <c r="O22" i="1"/>
  <c r="O33" i="1" s="1"/>
</calcChain>
</file>

<file path=xl/sharedStrings.xml><?xml version="1.0" encoding="utf-8"?>
<sst xmlns="http://schemas.openxmlformats.org/spreadsheetml/2006/main" count="110" uniqueCount="47">
  <si>
    <t xml:space="preserve">Приложение № 1
к Порядку ведения муниципальной долговой книги
Кондопожского муниципального района,утвержденному Постановлением Администрации Кондопожского муниципального района от 17.09.2020 № 975
</t>
  </si>
  <si>
    <t>Муниципальная долговая книга Кондопожского муниципального района по состоянию на «01» апреля  2023 года</t>
  </si>
  <si>
    <t>рублей</t>
  </si>
  <si>
    <t>№ 
п/п</t>
  </si>
  <si>
    <t>№ и дата документа -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</si>
  <si>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</si>
  <si>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облигационного займа (по решению об эмиссии)</t>
  </si>
  <si>
    <t>Валюта долгового обязательства</t>
  </si>
  <si>
    <t>Объем
долгового обязательства по договору (соглашению), решению об эмиссии (гр.6=гр.15)</t>
  </si>
  <si>
    <t>Дата погашения долгового обязательства по договору (соглашению), решению об эмиссии</t>
  </si>
  <si>
    <t>Форма обеспечения долгового обязательства</t>
  </si>
  <si>
    <t>Размер процентной ставки, ставки купонного дохода по договору (соглашению)/ решению об эмиссии (дополнительному соглашению)</t>
  </si>
  <si>
    <t>Объем муниципального долга на 01.01.2023 года</t>
  </si>
  <si>
    <t>Фактическая дата привлечения кредита, размещения займа, предоставления муниципальной гарантии</t>
  </si>
  <si>
    <t>Сумма привлечения в текущем году кредита, размещения облигационного займа/предоставления муниципальной гарантии</t>
  </si>
  <si>
    <t>Фактическая дата 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</si>
  <si>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</si>
  <si>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Объем муниципального долга на 01.04.2023 года</t>
  </si>
  <si>
    <t>Объем задолженности по процентам на начало текущего года</t>
  </si>
  <si>
    <t>Сумма начисленных процентов в текущем году</t>
  </si>
  <si>
    <t>Сумма уплаченных процентов в текущем году</t>
  </si>
  <si>
    <t>Объем задолженности по процентам на 01.04.2023 года</t>
  </si>
  <si>
    <t>Всего</t>
  </si>
  <si>
    <t>в том числе объем просроченной задолженности</t>
  </si>
  <si>
    <t>I. Муниципальные ценные бумаги</t>
  </si>
  <si>
    <t>Итого по разделу</t>
  </si>
  <si>
    <t>x</t>
  </si>
  <si>
    <t>II. Бюджетные кредиты, привлеченные в местный бюджет из других бюджетов бюджетной системы Российской Федерации</t>
  </si>
  <si>
    <t>№4-1/20 от 23.12.2020</t>
  </si>
  <si>
    <t>Министерство финансов Республики Карелия</t>
  </si>
  <si>
    <t>рубли</t>
  </si>
  <si>
    <t>Казна Кондопожского муниципального района</t>
  </si>
  <si>
    <t>№ 4-2/21 от 09.09.2021</t>
  </si>
  <si>
    <t>№ 4-1/21р от 21.10.2021</t>
  </si>
  <si>
    <t>№ 4-1/22 от 06.07.2022</t>
  </si>
  <si>
    <t>№ 4-2/22 от 30.08.2022</t>
  </si>
  <si>
    <t>№ 4-3/22 от 26.12.2022</t>
  </si>
  <si>
    <t>№ 4-1/23 от 17.02.2023</t>
  </si>
  <si>
    <t>№ 4-1/23р от 20.02.2023</t>
  </si>
  <si>
    <t>III. Кредиты, привлеченные муниципальным образованием от кредитных организаций</t>
  </si>
  <si>
    <t>IV. Муниципальные гарантии</t>
  </si>
  <si>
    <t xml:space="preserve">V. Иные муниципальные долговые обязательства </t>
  </si>
  <si>
    <t>Итого муниципальный долг</t>
  </si>
  <si>
    <t xml:space="preserve">Глава Администрации Кондопожского муниципального района_______________________________________Д.А. Зацепин </t>
  </si>
  <si>
    <t>Начальник финансового управления Администрации Кондопожского муниципального района _____________________________Е.А. Медведева</t>
  </si>
  <si>
    <t xml:space="preserve">Исполнитель:   __________________________Ю.С. Фомина, телефон 8-953-543-30-13
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</si>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</sst>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;@"/>
    <numFmt numFmtId="165" formatCode="#,##0.00_р_.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sz val="9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4" fontId="6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/>
    </xf>
    <xf numFmtId="14" fontId="8" fillId="2" borderId="5" xfId="0" applyNumberFormat="1" applyFont="1" applyFill="1" applyBorder="1" applyAlignment="1">
      <alignment horizontal="center" vertical="center"/>
    </xf>
    <xf numFmtId="14" fontId="8" fillId="2" borderId="6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43" fontId="11" fillId="0" borderId="5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12" fillId="2" borderId="7" xfId="0" applyNumberFormat="1" applyFont="1" applyFill="1" applyBorder="1" applyAlignment="1">
      <alignment horizontal="center" vertical="center"/>
    </xf>
    <xf numFmtId="165" fontId="12" fillId="2" borderId="5" xfId="0" applyNumberFormat="1" applyFont="1" applyFill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 vertical="center"/>
    </xf>
    <xf numFmtId="14" fontId="8" fillId="2" borderId="9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43" fontId="11" fillId="0" borderId="8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5" fontId="12" fillId="2" borderId="10" xfId="0" applyNumberFormat="1" applyFont="1" applyFill="1" applyBorder="1" applyAlignment="1">
      <alignment horizontal="center" vertical="center"/>
    </xf>
    <xf numFmtId="165" fontId="12" fillId="2" borderId="8" xfId="0" applyNumberFormat="1" applyFont="1" applyFill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" fontId="10" fillId="0" borderId="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165" fontId="12" fillId="2" borderId="4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4" fontId="10" fillId="0" borderId="1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0" xfId="0" applyFont="1"/>
    <xf numFmtId="49" fontId="3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zoomScale="75" zoomScaleNormal="75" workbookViewId="0">
      <selection activeCell="A40" sqref="A40"/>
    </sheetView>
  </sheetViews>
  <sheetFormatPr defaultRowHeight="15" x14ac:dyDescent="0.25"/>
  <cols>
    <col min="1" max="1" width="5.28515625" style="1" customWidth="1"/>
    <col min="2" max="2" width="30.7109375" style="1" customWidth="1"/>
    <col min="3" max="3" width="21.140625" style="1" customWidth="1"/>
    <col min="4" max="4" width="16.7109375" style="1" customWidth="1"/>
    <col min="5" max="5" width="13.42578125" style="1" customWidth="1"/>
    <col min="6" max="6" width="17.42578125" style="1" customWidth="1"/>
    <col min="7" max="7" width="14.28515625" style="1" customWidth="1"/>
    <col min="8" max="8" width="20.5703125" style="1" customWidth="1"/>
    <col min="9" max="9" width="15.85546875" style="1" customWidth="1"/>
    <col min="10" max="10" width="18.140625" style="1" customWidth="1"/>
    <col min="11" max="11" width="14.140625" style="1" customWidth="1"/>
    <col min="12" max="12" width="17.42578125" style="1" customWidth="1"/>
    <col min="13" max="13" width="17.7109375" style="1" customWidth="1"/>
    <col min="14" max="14" width="20" style="1" customWidth="1"/>
    <col min="15" max="15" width="18.42578125" style="1" customWidth="1"/>
    <col min="16" max="16" width="12.85546875" style="1" customWidth="1"/>
    <col min="17" max="17" width="12.42578125" style="1" customWidth="1"/>
    <col min="18" max="18" width="15.140625" style="1" customWidth="1"/>
    <col min="19" max="19" width="14.140625" style="1" customWidth="1"/>
    <col min="20" max="20" width="12.85546875" style="1" customWidth="1"/>
    <col min="21" max="16384" width="9.140625" style="1"/>
  </cols>
  <sheetData>
    <row r="1" spans="1:20" ht="8.25" customHeight="1" x14ac:dyDescent="0.25"/>
    <row r="2" spans="1:20" ht="60.75" customHeight="1" x14ac:dyDescent="0.25">
      <c r="O2" s="2" t="s">
        <v>0</v>
      </c>
      <c r="P2" s="2"/>
      <c r="Q2" s="2"/>
      <c r="R2" s="2"/>
      <c r="S2" s="2"/>
      <c r="T2" s="2"/>
    </row>
    <row r="3" spans="1:20" ht="28.5" customHeight="1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20.2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2</v>
      </c>
    </row>
    <row r="5" spans="1:20" ht="9.75" customHeight="1" x14ac:dyDescent="0.25"/>
    <row r="6" spans="1:20" s="6" customFormat="1" ht="44.25" customHeight="1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/>
      <c r="Q6" s="5" t="s">
        <v>18</v>
      </c>
      <c r="R6" s="5" t="s">
        <v>19</v>
      </c>
      <c r="S6" s="5" t="s">
        <v>20</v>
      </c>
      <c r="T6" s="5" t="s">
        <v>21</v>
      </c>
    </row>
    <row r="7" spans="1:20" s="6" customFormat="1" ht="37.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" t="s">
        <v>22</v>
      </c>
      <c r="P7" s="7" t="s">
        <v>23</v>
      </c>
      <c r="Q7" s="5"/>
      <c r="R7" s="5"/>
      <c r="S7" s="5"/>
      <c r="T7" s="5"/>
    </row>
    <row r="8" spans="1:20" x14ac:dyDescent="0.25">
      <c r="A8" s="8">
        <v>1</v>
      </c>
      <c r="B8" s="8">
        <f>A8+1</f>
        <v>2</v>
      </c>
      <c r="C8" s="8">
        <f t="shared" ref="C8:S8" si="0">B8+1</f>
        <v>3</v>
      </c>
      <c r="D8" s="8">
        <f t="shared" si="0"/>
        <v>4</v>
      </c>
      <c r="E8" s="8">
        <f t="shared" si="0"/>
        <v>5</v>
      </c>
      <c r="F8" s="8">
        <f t="shared" si="0"/>
        <v>6</v>
      </c>
      <c r="G8" s="8">
        <f t="shared" si="0"/>
        <v>7</v>
      </c>
      <c r="H8" s="8">
        <f t="shared" si="0"/>
        <v>8</v>
      </c>
      <c r="I8" s="8">
        <f t="shared" si="0"/>
        <v>9</v>
      </c>
      <c r="J8" s="8">
        <f t="shared" si="0"/>
        <v>10</v>
      </c>
      <c r="K8" s="8">
        <f t="shared" si="0"/>
        <v>11</v>
      </c>
      <c r="L8" s="8">
        <f t="shared" si="0"/>
        <v>12</v>
      </c>
      <c r="M8" s="8">
        <f t="shared" si="0"/>
        <v>13</v>
      </c>
      <c r="N8" s="8">
        <f>M8+1</f>
        <v>14</v>
      </c>
      <c r="O8" s="8">
        <f t="shared" si="0"/>
        <v>15</v>
      </c>
      <c r="P8" s="8">
        <f t="shared" si="0"/>
        <v>16</v>
      </c>
      <c r="Q8" s="8">
        <f t="shared" si="0"/>
        <v>17</v>
      </c>
      <c r="R8" s="8">
        <f t="shared" si="0"/>
        <v>18</v>
      </c>
      <c r="S8" s="8">
        <f t="shared" si="0"/>
        <v>19</v>
      </c>
      <c r="T8" s="8">
        <v>20</v>
      </c>
    </row>
    <row r="9" spans="1:20" s="12" customFormat="1" ht="22.5" customHeight="1" x14ac:dyDescent="0.25">
      <c r="A9" s="9" t="s">
        <v>24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1"/>
    </row>
    <row r="10" spans="1:20" s="12" customFormat="1" ht="11.25" customHeight="1" x14ac:dyDescent="0.25"/>
    <row r="11" spans="1:20" s="15" customFormat="1" ht="24.95" customHeight="1" x14ac:dyDescent="0.25">
      <c r="A11" s="9" t="s">
        <v>25</v>
      </c>
      <c r="B11" s="11"/>
      <c r="C11" s="13" t="s">
        <v>26</v>
      </c>
      <c r="D11" s="13" t="s">
        <v>26</v>
      </c>
      <c r="E11" s="13" t="s">
        <v>26</v>
      </c>
      <c r="F11" s="14"/>
      <c r="G11" s="13" t="s">
        <v>26</v>
      </c>
      <c r="H11" s="13" t="s">
        <v>26</v>
      </c>
      <c r="I11" s="13" t="s">
        <v>26</v>
      </c>
      <c r="J11" s="14"/>
      <c r="K11" s="13" t="s">
        <v>26</v>
      </c>
      <c r="L11" s="14"/>
      <c r="M11" s="13" t="s">
        <v>26</v>
      </c>
      <c r="N11" s="14"/>
      <c r="O11" s="14"/>
      <c r="P11" s="14"/>
      <c r="Q11" s="14"/>
      <c r="R11" s="14"/>
      <c r="S11" s="14"/>
      <c r="T11" s="14"/>
    </row>
    <row r="12" spans="1:20" s="12" customFormat="1" ht="24.95" customHeight="1" x14ac:dyDescent="0.25">
      <c r="A12" s="9" t="s">
        <v>27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1"/>
    </row>
    <row r="13" spans="1:20" s="12" customFormat="1" ht="31.5" customHeight="1" x14ac:dyDescent="0.25">
      <c r="A13" s="16">
        <v>1</v>
      </c>
      <c r="B13" s="17" t="s">
        <v>28</v>
      </c>
      <c r="C13" s="18" t="s">
        <v>29</v>
      </c>
      <c r="D13" s="19">
        <v>31600000</v>
      </c>
      <c r="E13" s="20" t="s">
        <v>30</v>
      </c>
      <c r="F13" s="21">
        <f>O13</f>
        <v>0</v>
      </c>
      <c r="G13" s="22">
        <v>45285</v>
      </c>
      <c r="H13" s="23" t="s">
        <v>31</v>
      </c>
      <c r="I13" s="24">
        <v>1.417</v>
      </c>
      <c r="J13" s="25">
        <v>12270340.68</v>
      </c>
      <c r="K13" s="26">
        <v>44977</v>
      </c>
      <c r="L13" s="27">
        <v>-12270340.68</v>
      </c>
      <c r="M13" s="28"/>
      <c r="N13" s="29">
        <v>0</v>
      </c>
      <c r="O13" s="30">
        <v>0</v>
      </c>
      <c r="P13" s="31">
        <v>0</v>
      </c>
      <c r="Q13" s="32">
        <v>0</v>
      </c>
      <c r="R13" s="33"/>
      <c r="S13" s="28"/>
      <c r="T13" s="34">
        <f>Q13+R14-S14</f>
        <v>0</v>
      </c>
    </row>
    <row r="14" spans="1:20" s="12" customFormat="1" ht="33" customHeight="1" x14ac:dyDescent="0.25">
      <c r="A14" s="35"/>
      <c r="B14" s="36"/>
      <c r="C14" s="37"/>
      <c r="D14" s="38"/>
      <c r="E14" s="39"/>
      <c r="F14" s="40"/>
      <c r="G14" s="41"/>
      <c r="H14" s="42"/>
      <c r="I14" s="43"/>
      <c r="J14" s="44"/>
      <c r="K14" s="45"/>
      <c r="L14" s="46"/>
      <c r="M14" s="47"/>
      <c r="N14" s="48"/>
      <c r="O14" s="49"/>
      <c r="P14" s="50"/>
      <c r="Q14" s="51"/>
      <c r="R14" s="52"/>
      <c r="S14" s="47"/>
      <c r="T14" s="53"/>
    </row>
    <row r="15" spans="1:20" s="12" customFormat="1" ht="39" customHeight="1" x14ac:dyDescent="0.25">
      <c r="A15" s="54">
        <v>2</v>
      </c>
      <c r="B15" s="55" t="s">
        <v>32</v>
      </c>
      <c r="C15" s="56" t="s">
        <v>29</v>
      </c>
      <c r="D15" s="57">
        <v>2462900</v>
      </c>
      <c r="E15" s="58" t="s">
        <v>30</v>
      </c>
      <c r="F15" s="59">
        <f t="shared" ref="F15:F21" si="1">O15</f>
        <v>2462900</v>
      </c>
      <c r="G15" s="60">
        <v>46259</v>
      </c>
      <c r="H15" s="61" t="s">
        <v>31</v>
      </c>
      <c r="I15" s="62">
        <v>0.1</v>
      </c>
      <c r="J15" s="63">
        <v>2462900</v>
      </c>
      <c r="K15" s="64">
        <v>44456</v>
      </c>
      <c r="L15" s="65">
        <v>0</v>
      </c>
      <c r="M15" s="64"/>
      <c r="N15" s="66">
        <v>0</v>
      </c>
      <c r="O15" s="67">
        <f t="shared" ref="O15:O21" si="2">J15+L15-N15</f>
        <v>2462900</v>
      </c>
      <c r="P15" s="68">
        <v>0</v>
      </c>
      <c r="Q15" s="59">
        <v>0</v>
      </c>
      <c r="R15" s="63"/>
      <c r="S15" s="63"/>
      <c r="T15" s="69">
        <f t="shared" ref="T15:T20" si="3">Q15+R15-S15</f>
        <v>0</v>
      </c>
    </row>
    <row r="16" spans="1:20" s="12" customFormat="1" ht="39" customHeight="1" x14ac:dyDescent="0.25">
      <c r="A16" s="70">
        <v>3</v>
      </c>
      <c r="B16" s="55" t="s">
        <v>33</v>
      </c>
      <c r="C16" s="56" t="s">
        <v>29</v>
      </c>
      <c r="D16" s="57">
        <v>35000000</v>
      </c>
      <c r="E16" s="58" t="s">
        <v>30</v>
      </c>
      <c r="F16" s="59">
        <f t="shared" si="1"/>
        <v>19600000</v>
      </c>
      <c r="G16" s="60">
        <v>45224</v>
      </c>
      <c r="H16" s="61" t="s">
        <v>31</v>
      </c>
      <c r="I16" s="62">
        <v>0.1</v>
      </c>
      <c r="J16" s="63">
        <v>28000000</v>
      </c>
      <c r="K16" s="64">
        <v>44490</v>
      </c>
      <c r="L16" s="65">
        <v>0</v>
      </c>
      <c r="M16" s="64">
        <v>45008</v>
      </c>
      <c r="N16" s="66">
        <f>2800000+2800000+2800000</f>
        <v>8400000</v>
      </c>
      <c r="O16" s="67">
        <f t="shared" si="2"/>
        <v>19600000</v>
      </c>
      <c r="P16" s="68">
        <v>0</v>
      </c>
      <c r="Q16" s="59">
        <v>0</v>
      </c>
      <c r="R16" s="63"/>
      <c r="S16" s="63"/>
      <c r="T16" s="69">
        <f t="shared" si="3"/>
        <v>0</v>
      </c>
    </row>
    <row r="17" spans="1:20" s="12" customFormat="1" ht="39" customHeight="1" x14ac:dyDescent="0.25">
      <c r="A17" s="70">
        <v>4</v>
      </c>
      <c r="B17" s="55" t="s">
        <v>34</v>
      </c>
      <c r="C17" s="56" t="s">
        <v>29</v>
      </c>
      <c r="D17" s="57">
        <v>121364100</v>
      </c>
      <c r="E17" s="58" t="s">
        <v>30</v>
      </c>
      <c r="F17" s="59">
        <f t="shared" si="1"/>
        <v>121364100</v>
      </c>
      <c r="G17" s="60">
        <v>46563</v>
      </c>
      <c r="H17" s="61" t="s">
        <v>31</v>
      </c>
      <c r="I17" s="62">
        <v>0.1</v>
      </c>
      <c r="J17" s="63">
        <v>121364100</v>
      </c>
      <c r="K17" s="64">
        <v>44749</v>
      </c>
      <c r="L17" s="65">
        <v>0</v>
      </c>
      <c r="M17" s="64"/>
      <c r="N17" s="66">
        <v>0</v>
      </c>
      <c r="O17" s="67">
        <f t="shared" si="2"/>
        <v>121364100</v>
      </c>
      <c r="P17" s="68">
        <v>0</v>
      </c>
      <c r="Q17" s="59">
        <v>0</v>
      </c>
      <c r="R17" s="63"/>
      <c r="S17" s="63"/>
      <c r="T17" s="69">
        <f t="shared" si="3"/>
        <v>0</v>
      </c>
    </row>
    <row r="18" spans="1:20" s="12" customFormat="1" ht="39" customHeight="1" x14ac:dyDescent="0.25">
      <c r="A18" s="54">
        <v>5</v>
      </c>
      <c r="B18" s="55" t="s">
        <v>35</v>
      </c>
      <c r="C18" s="56" t="s">
        <v>29</v>
      </c>
      <c r="D18" s="57">
        <v>2320000</v>
      </c>
      <c r="E18" s="58" t="s">
        <v>30</v>
      </c>
      <c r="F18" s="59">
        <f t="shared" si="1"/>
        <v>0</v>
      </c>
      <c r="G18" s="60">
        <v>45833</v>
      </c>
      <c r="H18" s="61" t="s">
        <v>31</v>
      </c>
      <c r="I18" s="62">
        <v>0.1</v>
      </c>
      <c r="J18" s="63">
        <v>2320000</v>
      </c>
      <c r="K18" s="64">
        <v>44805</v>
      </c>
      <c r="L18" s="65">
        <v>0</v>
      </c>
      <c r="M18" s="64">
        <v>45015</v>
      </c>
      <c r="N18" s="66">
        <v>2320000</v>
      </c>
      <c r="O18" s="67">
        <f t="shared" si="2"/>
        <v>0</v>
      </c>
      <c r="P18" s="68">
        <v>0</v>
      </c>
      <c r="Q18" s="59">
        <v>0</v>
      </c>
      <c r="R18" s="63"/>
      <c r="S18" s="63"/>
      <c r="T18" s="71">
        <f t="shared" si="3"/>
        <v>0</v>
      </c>
    </row>
    <row r="19" spans="1:20" s="12" customFormat="1" ht="39" customHeight="1" x14ac:dyDescent="0.25">
      <c r="A19" s="54">
        <v>6</v>
      </c>
      <c r="B19" s="72" t="s">
        <v>36</v>
      </c>
      <c r="C19" s="56" t="s">
        <v>29</v>
      </c>
      <c r="D19" s="57">
        <v>14000000</v>
      </c>
      <c r="E19" s="58" t="s">
        <v>30</v>
      </c>
      <c r="F19" s="59">
        <f t="shared" si="1"/>
        <v>14000000</v>
      </c>
      <c r="G19" s="60">
        <v>45641</v>
      </c>
      <c r="H19" s="61" t="s">
        <v>31</v>
      </c>
      <c r="I19" s="62">
        <v>2.5</v>
      </c>
      <c r="J19" s="63">
        <v>14000000</v>
      </c>
      <c r="K19" s="64">
        <v>44922</v>
      </c>
      <c r="L19" s="65">
        <v>0</v>
      </c>
      <c r="M19" s="64"/>
      <c r="N19" s="66">
        <v>0</v>
      </c>
      <c r="O19" s="67">
        <f t="shared" si="2"/>
        <v>14000000</v>
      </c>
      <c r="P19" s="68">
        <v>0</v>
      </c>
      <c r="Q19" s="59">
        <v>0</v>
      </c>
      <c r="R19" s="63"/>
      <c r="S19" s="63"/>
      <c r="T19" s="71">
        <f t="shared" si="3"/>
        <v>0</v>
      </c>
    </row>
    <row r="20" spans="1:20" s="12" customFormat="1" ht="39" customHeight="1" x14ac:dyDescent="0.25">
      <c r="A20" s="54">
        <v>7</v>
      </c>
      <c r="B20" s="72" t="s">
        <v>37</v>
      </c>
      <c r="C20" s="56" t="s">
        <v>29</v>
      </c>
      <c r="D20" s="57">
        <v>21000000</v>
      </c>
      <c r="E20" s="58" t="s">
        <v>30</v>
      </c>
      <c r="F20" s="59">
        <f t="shared" si="1"/>
        <v>21000000</v>
      </c>
      <c r="G20" s="60">
        <v>45275</v>
      </c>
      <c r="H20" s="61" t="s">
        <v>31</v>
      </c>
      <c r="I20" s="62">
        <v>2.5</v>
      </c>
      <c r="J20" s="63">
        <v>0</v>
      </c>
      <c r="K20" s="64">
        <v>44974</v>
      </c>
      <c r="L20" s="63">
        <v>21000000</v>
      </c>
      <c r="M20" s="64"/>
      <c r="N20" s="66">
        <v>0</v>
      </c>
      <c r="O20" s="67">
        <f t="shared" si="2"/>
        <v>21000000</v>
      </c>
      <c r="P20" s="68">
        <v>0</v>
      </c>
      <c r="Q20" s="59">
        <v>0</v>
      </c>
      <c r="R20" s="63"/>
      <c r="S20" s="63"/>
      <c r="T20" s="71">
        <f t="shared" si="3"/>
        <v>0</v>
      </c>
    </row>
    <row r="21" spans="1:20" s="12" customFormat="1" ht="39" customHeight="1" x14ac:dyDescent="0.25">
      <c r="A21" s="54">
        <v>8</v>
      </c>
      <c r="B21" s="72" t="s">
        <v>38</v>
      </c>
      <c r="C21" s="56" t="s">
        <v>29</v>
      </c>
      <c r="D21" s="57">
        <v>12270340.68</v>
      </c>
      <c r="E21" s="58" t="s">
        <v>30</v>
      </c>
      <c r="F21" s="59">
        <f t="shared" si="1"/>
        <v>12270340.68</v>
      </c>
      <c r="G21" s="60">
        <v>45641</v>
      </c>
      <c r="H21" s="61" t="s">
        <v>31</v>
      </c>
      <c r="I21" s="62">
        <v>0.1</v>
      </c>
      <c r="J21" s="63">
        <v>0</v>
      </c>
      <c r="K21" s="64">
        <v>44977</v>
      </c>
      <c r="L21" s="63">
        <v>12270340.68</v>
      </c>
      <c r="M21" s="64"/>
      <c r="N21" s="66">
        <v>0</v>
      </c>
      <c r="O21" s="67">
        <f t="shared" si="2"/>
        <v>12270340.68</v>
      </c>
      <c r="P21" s="68"/>
      <c r="Q21" s="59"/>
      <c r="R21" s="63"/>
      <c r="S21" s="63"/>
      <c r="T21" s="71"/>
    </row>
    <row r="22" spans="1:20" s="15" customFormat="1" ht="24.95" customHeight="1" x14ac:dyDescent="0.25">
      <c r="A22" s="9" t="s">
        <v>25</v>
      </c>
      <c r="B22" s="11"/>
      <c r="C22" s="13" t="s">
        <v>26</v>
      </c>
      <c r="D22" s="13" t="s">
        <v>26</v>
      </c>
      <c r="E22" s="13" t="s">
        <v>26</v>
      </c>
      <c r="F22" s="73">
        <f>SUM(F13:F21)</f>
        <v>190697340.68000001</v>
      </c>
      <c r="G22" s="13" t="s">
        <v>26</v>
      </c>
      <c r="H22" s="13" t="s">
        <v>26</v>
      </c>
      <c r="I22" s="13" t="s">
        <v>26</v>
      </c>
      <c r="J22" s="74">
        <f>SUM(J13:J20)</f>
        <v>180417340.68000001</v>
      </c>
      <c r="K22" s="13" t="s">
        <v>26</v>
      </c>
      <c r="L22" s="74">
        <f>SUM(L13:L21)</f>
        <v>21000000</v>
      </c>
      <c r="M22" s="13" t="s">
        <v>26</v>
      </c>
      <c r="N22" s="75">
        <f>SUM(N13:N21)</f>
        <v>10720000</v>
      </c>
      <c r="O22" s="75">
        <f t="shared" ref="O22:T22" si="4">SUM(O13:O21)</f>
        <v>190697340.68000001</v>
      </c>
      <c r="P22" s="75">
        <f t="shared" si="4"/>
        <v>0</v>
      </c>
      <c r="Q22" s="75">
        <f t="shared" si="4"/>
        <v>0</v>
      </c>
      <c r="R22" s="75">
        <f t="shared" si="4"/>
        <v>0</v>
      </c>
      <c r="S22" s="75">
        <f t="shared" si="4"/>
        <v>0</v>
      </c>
      <c r="T22" s="75">
        <f t="shared" si="4"/>
        <v>0</v>
      </c>
    </row>
    <row r="23" spans="1:20" s="12" customFormat="1" ht="24.95" customHeight="1" x14ac:dyDescent="0.25">
      <c r="A23" s="9" t="s">
        <v>39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1"/>
    </row>
    <row r="24" spans="1:20" s="12" customFormat="1" ht="34.5" customHeight="1" x14ac:dyDescent="0.25">
      <c r="A24" s="76"/>
      <c r="B24" s="77"/>
      <c r="C24" s="55"/>
      <c r="D24" s="78"/>
      <c r="E24" s="58"/>
      <c r="F24" s="65"/>
      <c r="G24" s="60"/>
      <c r="H24" s="61"/>
      <c r="I24" s="62"/>
      <c r="J24" s="65"/>
      <c r="K24" s="64"/>
      <c r="L24" s="79"/>
      <c r="M24" s="80"/>
      <c r="N24" s="81"/>
      <c r="O24" s="82"/>
      <c r="P24" s="68"/>
      <c r="Q24" s="59"/>
      <c r="R24" s="63"/>
      <c r="S24" s="63"/>
      <c r="T24" s="83"/>
    </row>
    <row r="25" spans="1:20" s="15" customFormat="1" ht="24.95" customHeight="1" x14ac:dyDescent="0.25">
      <c r="A25" s="9"/>
      <c r="B25" s="11"/>
      <c r="C25" s="13"/>
      <c r="D25" s="13"/>
      <c r="E25" s="13"/>
      <c r="F25" s="84"/>
      <c r="G25" s="13"/>
      <c r="H25" s="13"/>
      <c r="I25" s="13"/>
      <c r="J25" s="84"/>
      <c r="K25" s="13"/>
      <c r="L25" s="84"/>
      <c r="M25" s="13"/>
      <c r="N25" s="74"/>
      <c r="O25" s="74"/>
      <c r="P25" s="74"/>
      <c r="Q25" s="74"/>
      <c r="R25" s="74"/>
      <c r="S25" s="74"/>
      <c r="T25" s="83"/>
    </row>
    <row r="26" spans="1:20" s="12" customFormat="1" ht="16.5" customHeight="1" x14ac:dyDescent="0.25">
      <c r="A26" s="9" t="s">
        <v>40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1"/>
    </row>
    <row r="27" spans="1:20" s="12" customFormat="1" ht="16.5" customHeight="1" x14ac:dyDescent="0.25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</row>
    <row r="28" spans="1:20" s="15" customFormat="1" ht="16.5" customHeight="1" x14ac:dyDescent="0.25">
      <c r="A28" s="9" t="s">
        <v>25</v>
      </c>
      <c r="B28" s="11"/>
      <c r="C28" s="13" t="s">
        <v>26</v>
      </c>
      <c r="D28" s="13" t="s">
        <v>26</v>
      </c>
      <c r="E28" s="13" t="s">
        <v>26</v>
      </c>
      <c r="F28" s="86"/>
      <c r="G28" s="13" t="s">
        <v>26</v>
      </c>
      <c r="H28" s="13" t="s">
        <v>26</v>
      </c>
      <c r="I28" s="13" t="s">
        <v>26</v>
      </c>
      <c r="J28" s="86"/>
      <c r="K28" s="13" t="s">
        <v>26</v>
      </c>
      <c r="L28" s="86"/>
      <c r="M28" s="13" t="s">
        <v>26</v>
      </c>
      <c r="N28" s="86"/>
      <c r="O28" s="86"/>
      <c r="P28" s="86"/>
      <c r="Q28" s="86"/>
      <c r="R28" s="86"/>
      <c r="S28" s="86"/>
      <c r="T28" s="86"/>
    </row>
    <row r="29" spans="1:20" s="12" customFormat="1" ht="16.5" customHeight="1" x14ac:dyDescent="0.25">
      <c r="A29" s="9" t="s">
        <v>41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1"/>
    </row>
    <row r="30" spans="1:20" ht="16.5" customHeight="1" x14ac:dyDescent="0.25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</row>
    <row r="31" spans="1:20" s="15" customFormat="1" ht="16.5" customHeight="1" x14ac:dyDescent="0.25">
      <c r="A31" s="9" t="s">
        <v>25</v>
      </c>
      <c r="B31" s="11"/>
      <c r="C31" s="13" t="s">
        <v>26</v>
      </c>
      <c r="D31" s="13" t="s">
        <v>26</v>
      </c>
      <c r="E31" s="13" t="s">
        <v>26</v>
      </c>
      <c r="F31" s="86"/>
      <c r="G31" s="13" t="s">
        <v>26</v>
      </c>
      <c r="H31" s="13" t="s">
        <v>26</v>
      </c>
      <c r="I31" s="13" t="s">
        <v>26</v>
      </c>
      <c r="J31" s="86"/>
      <c r="K31" s="13" t="s">
        <v>26</v>
      </c>
      <c r="L31" s="86"/>
      <c r="M31" s="13" t="s">
        <v>26</v>
      </c>
      <c r="N31" s="86"/>
      <c r="O31" s="86"/>
      <c r="P31" s="86"/>
      <c r="Q31" s="86"/>
      <c r="R31" s="86"/>
      <c r="S31" s="86"/>
      <c r="T31" s="86"/>
    </row>
    <row r="32" spans="1:20" s="12" customFormat="1" ht="19.5" customHeight="1" x14ac:dyDescent="0.25">
      <c r="A32" s="9" t="s">
        <v>42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1"/>
    </row>
    <row r="33" spans="1:20" s="91" customFormat="1" ht="24.95" customHeight="1" x14ac:dyDescent="0.2">
      <c r="A33" s="88"/>
      <c r="B33" s="88"/>
      <c r="C33" s="89" t="s">
        <v>26</v>
      </c>
      <c r="D33" s="89" t="s">
        <v>26</v>
      </c>
      <c r="E33" s="89" t="s">
        <v>26</v>
      </c>
      <c r="F33" s="90">
        <f>F22+F25</f>
        <v>190697340.68000001</v>
      </c>
      <c r="G33" s="89" t="s">
        <v>26</v>
      </c>
      <c r="H33" s="89" t="s">
        <v>26</v>
      </c>
      <c r="I33" s="89" t="s">
        <v>26</v>
      </c>
      <c r="J33" s="90">
        <f>J22+J25</f>
        <v>180417340.68000001</v>
      </c>
      <c r="K33" s="89" t="s">
        <v>26</v>
      </c>
      <c r="L33" s="90">
        <f>L22+L25</f>
        <v>21000000</v>
      </c>
      <c r="M33" s="89" t="s">
        <v>26</v>
      </c>
      <c r="N33" s="90">
        <f t="shared" ref="N33:T33" si="5">N22+N25</f>
        <v>10720000</v>
      </c>
      <c r="O33" s="90">
        <f t="shared" si="5"/>
        <v>190697340.68000001</v>
      </c>
      <c r="P33" s="90">
        <f t="shared" si="5"/>
        <v>0</v>
      </c>
      <c r="Q33" s="90">
        <f t="shared" si="5"/>
        <v>0</v>
      </c>
      <c r="R33" s="90">
        <f t="shared" si="5"/>
        <v>0</v>
      </c>
      <c r="S33" s="90">
        <f t="shared" si="5"/>
        <v>0</v>
      </c>
      <c r="T33" s="90">
        <f t="shared" si="5"/>
        <v>0</v>
      </c>
    </row>
    <row r="35" spans="1:20" s="12" customFormat="1" ht="45" customHeight="1" x14ac:dyDescent="0.3">
      <c r="A35" s="92" t="s">
        <v>43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</row>
    <row r="36" spans="1:20" s="12" customFormat="1" ht="9" customHeight="1" x14ac:dyDescent="0.2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</row>
    <row r="37" spans="1:20" s="12" customFormat="1" ht="32.25" customHeight="1" x14ac:dyDescent="0.3">
      <c r="A37" s="94" t="s">
        <v>44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</row>
    <row r="38" spans="1:20" s="12" customFormat="1" ht="16.5" customHeight="1" x14ac:dyDescent="0.25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</row>
    <row r="39" spans="1:20" s="12" customFormat="1" ht="38.25" customHeight="1" x14ac:dyDescent="0.25">
      <c r="A39" s="95" t="s">
        <v>45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6"/>
      <c r="M39" s="96"/>
      <c r="N39" s="96"/>
      <c r="O39" s="96"/>
      <c r="P39" s="96"/>
      <c r="Q39" s="96"/>
      <c r="R39" s="96"/>
      <c r="S39" s="96"/>
      <c r="T39" s="96"/>
    </row>
    <row r="41" spans="1:20" x14ac:dyDescent="0.25">
      <c r="A41" s="97" t="s">
        <v>46</v>
      </c>
      <c r="B41" s="97"/>
      <c r="C41" s="97"/>
    </row>
  </sheetData>
  <mergeCells count="56">
    <mergeCell ref="A31:B31"/>
    <mergeCell ref="A32:T32"/>
    <mergeCell ref="A35:T35"/>
    <mergeCell ref="A37:T37"/>
    <mergeCell ref="A39:K39"/>
    <mergeCell ref="A41:C41"/>
    <mergeCell ref="A22:B22"/>
    <mergeCell ref="A23:T23"/>
    <mergeCell ref="A25:B25"/>
    <mergeCell ref="A26:T26"/>
    <mergeCell ref="A28:B28"/>
    <mergeCell ref="A29:T29"/>
    <mergeCell ref="O13:O14"/>
    <mergeCell ref="P13:P14"/>
    <mergeCell ref="Q13:Q14"/>
    <mergeCell ref="R13:R14"/>
    <mergeCell ref="S13:S14"/>
    <mergeCell ref="T13:T14"/>
    <mergeCell ref="I13:I14"/>
    <mergeCell ref="J13:J14"/>
    <mergeCell ref="K13:K14"/>
    <mergeCell ref="L13:L14"/>
    <mergeCell ref="M13:M14"/>
    <mergeCell ref="N13:N14"/>
    <mergeCell ref="A11:B11"/>
    <mergeCell ref="A12:T12"/>
    <mergeCell ref="A13:A14"/>
    <mergeCell ref="B13:B14"/>
    <mergeCell ref="C13:C14"/>
    <mergeCell ref="D13:D14"/>
    <mergeCell ref="E13:E14"/>
    <mergeCell ref="F13:F14"/>
    <mergeCell ref="G13:G14"/>
    <mergeCell ref="H13:H14"/>
    <mergeCell ref="O6:P6"/>
    <mergeCell ref="Q6:Q7"/>
    <mergeCell ref="R6:R7"/>
    <mergeCell ref="S6:S7"/>
    <mergeCell ref="T6:T7"/>
    <mergeCell ref="A9:T9"/>
    <mergeCell ref="I6:I7"/>
    <mergeCell ref="J6:J7"/>
    <mergeCell ref="K6:K7"/>
    <mergeCell ref="L6:L7"/>
    <mergeCell ref="M6:M7"/>
    <mergeCell ref="N6:N7"/>
    <mergeCell ref="O2:T2"/>
    <mergeCell ref="B3:T3"/>
    <mergeCell ref="A6:A7"/>
    <mergeCell ref="B6:B7"/>
    <mergeCell ref="C6:C7"/>
    <mergeCell ref="D6:D7"/>
    <mergeCell ref="E6:E7"/>
    <mergeCell ref="F6:F7"/>
    <mergeCell ref="G6:G7"/>
    <mergeCell ref="H6:H7"/>
  </mergeCells>
  <pageMargins left="0" right="0" top="1.0629921259842521" bottom="0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 на 01.04.2023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Фомина</dc:creator>
  <cp:lastModifiedBy>Юлия Фомина</cp:lastModifiedBy>
  <dcterms:created xsi:type="dcterms:W3CDTF">2023-04-03T11:57:47Z</dcterms:created>
  <dcterms:modified xsi:type="dcterms:W3CDTF">2023-04-03T11:58:34Z</dcterms:modified>
</cp:coreProperties>
</file>