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район на 01.03.2022 " sheetId="1" r:id="rId1"/>
  </sheets>
  <calcPr calcId="145621"/>
</workbook>
</file>

<file path=xl/calcChain.xml><?xml version="1.0" encoding="utf-8"?>
<calcChain xmlns="http://schemas.openxmlformats.org/spreadsheetml/2006/main">
  <c r="Q22" i="1" l="1"/>
  <c r="P22" i="1"/>
  <c r="N22" i="1"/>
  <c r="L22" i="1"/>
  <c r="J22" i="1"/>
  <c r="S21" i="1"/>
  <c r="R21" i="1"/>
  <c r="T21" i="1" s="1"/>
  <c r="O21" i="1"/>
  <c r="F21" i="1" s="1"/>
  <c r="S20" i="1"/>
  <c r="R20" i="1"/>
  <c r="T20" i="1" s="1"/>
  <c r="O20" i="1"/>
  <c r="F20" i="1" s="1"/>
  <c r="S19" i="1"/>
  <c r="T19" i="1" s="1"/>
  <c r="R19" i="1"/>
  <c r="O19" i="1"/>
  <c r="F19" i="1"/>
  <c r="T18" i="1"/>
  <c r="S18" i="1"/>
  <c r="R18" i="1"/>
  <c r="R22" i="1" s="1"/>
  <c r="O18" i="1"/>
  <c r="F18" i="1"/>
  <c r="F22" i="1" s="1"/>
  <c r="S16" i="1"/>
  <c r="R16" i="1"/>
  <c r="R30" i="1" s="1"/>
  <c r="Q16" i="1"/>
  <c r="Q30" i="1" s="1"/>
  <c r="P16" i="1"/>
  <c r="P30" i="1" s="1"/>
  <c r="N16" i="1"/>
  <c r="N30" i="1" s="1"/>
  <c r="L16" i="1"/>
  <c r="L30" i="1" s="1"/>
  <c r="J16" i="1"/>
  <c r="J30" i="1" s="1"/>
  <c r="O15" i="1"/>
  <c r="F15" i="1"/>
  <c r="O14" i="1"/>
  <c r="F14" i="1"/>
  <c r="T13" i="1"/>
  <c r="T16" i="1" s="1"/>
  <c r="O13" i="1"/>
  <c r="F13" i="1" s="1"/>
  <c r="F16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F30" i="1" l="1"/>
  <c r="S30" i="1"/>
  <c r="O22" i="1"/>
  <c r="O16" i="1"/>
  <c r="S22" i="1"/>
  <c r="T22" i="1" s="1"/>
  <c r="T30" i="1" s="1"/>
  <c r="O30" i="1" l="1"/>
</calcChain>
</file>

<file path=xl/sharedStrings.xml><?xml version="1.0" encoding="utf-8"?>
<sst xmlns="http://schemas.openxmlformats.org/spreadsheetml/2006/main" count="115" uniqueCount="48">
  <si>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</si>
  <si>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марта 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</si>
  <si>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</si>
  <si>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</si>
  <si>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</si>
  <si>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</si>
  <si>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</si>
  <si>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</si>
  <si>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</si>
  <si>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</si>
  <si>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</si>
  <si>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</si>
  <si>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</si>
  <si>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</si>
  <si>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</si>
  <si>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</si>
  <si>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</si>
  <si>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01.03.2022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</si>
  <si>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</si>
  <si>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</si>
  <si>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</si>
  <si>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01.03.2022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</si>
  <si>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</si>
  <si>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</si>
  <si>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</si>
  <si>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</si>
  <si>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</si>
  <si>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</si>
  <si>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№4-1/20 от 23.12.2020</t>
  </si>
  <si>
    <t>Министерство финансов Республики Карелия</t>
  </si>
  <si>
    <t>рубли</t>
  </si>
  <si>
    <t>Казна Кондопожского муниципального района</t>
  </si>
  <si>
    <t>№ 4-2/21 от 09.09.2021</t>
  </si>
  <si>
    <t>№ 4-1/21р от 21.10.2021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</si>
  <si>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</si>
  <si>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</si>
  <si>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</si>
  <si>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</si>
  <si>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</si>
  <si>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</si>
  <si>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</si>
  <si>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</si>
  <si>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</si>
  <si>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</si>
  <si>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района_______________________________________В.М. Садовников </t>
  </si>
  <si>
    <t>И.о. Начальника финансового управления Администрации Кондопожского муниципального района _____________________________И.В. Давыдченко</t>
  </si>
  <si>
    <t xml:space="preserve">Исполнитель:   __________________________Ю.С. Фомина, телефон 8-953-543-30-13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</si>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</sst>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G4" zoomScale="75" zoomScaleNormal="75" workbookViewId="0">
      <selection activeCell="R18" sqref="R18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4.140625" style="1" customWidth="1"/>
    <col min="20" max="20" width="12.8554687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5" spans="1:20" ht="9.75" customHeight="1" x14ac:dyDescent="0.25"/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v>31600000</v>
      </c>
      <c r="E13" s="20" t="s">
        <v>30</v>
      </c>
      <c r="F13" s="21">
        <f t="shared" ref="F13:F15" si="1">O13</f>
        <v>30170000</v>
      </c>
      <c r="G13" s="22">
        <v>45285</v>
      </c>
      <c r="H13" s="23" t="s">
        <v>31</v>
      </c>
      <c r="I13" s="24">
        <v>1.417</v>
      </c>
      <c r="J13" s="25">
        <v>31600000</v>
      </c>
      <c r="K13" s="26">
        <v>44188</v>
      </c>
      <c r="L13" s="25">
        <v>0</v>
      </c>
      <c r="M13" s="26">
        <v>44607</v>
      </c>
      <c r="N13" s="27">
        <v>1430000</v>
      </c>
      <c r="O13" s="28">
        <f t="shared" ref="O13" si="2">J13+L13-N13</f>
        <v>30170000</v>
      </c>
      <c r="P13" s="29">
        <v>0</v>
      </c>
      <c r="Q13" s="30">
        <v>0</v>
      </c>
      <c r="R13" s="31">
        <v>0</v>
      </c>
      <c r="S13" s="31">
        <v>0</v>
      </c>
      <c r="T13" s="32">
        <f t="shared" ref="T13" si="3">Q13+R13-S13</f>
        <v>0</v>
      </c>
    </row>
    <row r="14" spans="1:20" s="12" customFormat="1" ht="39" customHeight="1" x14ac:dyDescent="0.25">
      <c r="A14" s="16">
        <v>2</v>
      </c>
      <c r="B14" s="17" t="s">
        <v>32</v>
      </c>
      <c r="C14" s="18" t="s">
        <v>29</v>
      </c>
      <c r="D14" s="19">
        <v>2462900</v>
      </c>
      <c r="E14" s="20" t="s">
        <v>30</v>
      </c>
      <c r="F14" s="21">
        <f t="shared" si="1"/>
        <v>2462900</v>
      </c>
      <c r="G14" s="22">
        <v>46259</v>
      </c>
      <c r="H14" s="23" t="s">
        <v>31</v>
      </c>
      <c r="I14" s="24">
        <v>0.1</v>
      </c>
      <c r="J14" s="25">
        <v>2462900</v>
      </c>
      <c r="K14" s="26">
        <v>44456</v>
      </c>
      <c r="L14" s="25">
        <v>0</v>
      </c>
      <c r="M14" s="26"/>
      <c r="N14" s="27">
        <v>0</v>
      </c>
      <c r="O14" s="28">
        <f>J14+L14-N14</f>
        <v>2462900</v>
      </c>
      <c r="P14" s="29">
        <v>0</v>
      </c>
      <c r="Q14" s="30">
        <v>0</v>
      </c>
      <c r="R14" s="31">
        <v>0</v>
      </c>
      <c r="S14" s="31">
        <v>0</v>
      </c>
      <c r="T14" s="33">
        <v>0</v>
      </c>
    </row>
    <row r="15" spans="1:20" s="12" customFormat="1" ht="39" customHeight="1" x14ac:dyDescent="0.25">
      <c r="A15" s="34">
        <v>3</v>
      </c>
      <c r="B15" s="17" t="s">
        <v>33</v>
      </c>
      <c r="C15" s="18" t="s">
        <v>29</v>
      </c>
      <c r="D15" s="19">
        <v>35000000</v>
      </c>
      <c r="E15" s="20" t="s">
        <v>30</v>
      </c>
      <c r="F15" s="21">
        <f t="shared" si="1"/>
        <v>28000000</v>
      </c>
      <c r="G15" s="22">
        <v>45224</v>
      </c>
      <c r="H15" s="23" t="s">
        <v>31</v>
      </c>
      <c r="I15" s="24">
        <v>0.1</v>
      </c>
      <c r="J15" s="25">
        <v>28000000</v>
      </c>
      <c r="K15" s="26">
        <v>44490</v>
      </c>
      <c r="L15" s="25">
        <v>0</v>
      </c>
      <c r="M15" s="26"/>
      <c r="N15" s="27">
        <v>0</v>
      </c>
      <c r="O15" s="28">
        <f>J15+L15-N15</f>
        <v>28000000</v>
      </c>
      <c r="P15" s="29">
        <v>0</v>
      </c>
      <c r="Q15" s="30">
        <v>0</v>
      </c>
      <c r="R15" s="31">
        <v>0</v>
      </c>
      <c r="S15" s="31">
        <v>0</v>
      </c>
      <c r="T15" s="33">
        <v>0</v>
      </c>
    </row>
    <row r="16" spans="1:20" s="15" customFormat="1" ht="24.95" customHeight="1" x14ac:dyDescent="0.25">
      <c r="A16" s="9" t="s">
        <v>25</v>
      </c>
      <c r="B16" s="11"/>
      <c r="C16" s="13" t="s">
        <v>26</v>
      </c>
      <c r="D16" s="13" t="s">
        <v>26</v>
      </c>
      <c r="E16" s="13" t="s">
        <v>26</v>
      </c>
      <c r="F16" s="14">
        <f>SUM(F13:F15)</f>
        <v>60632900</v>
      </c>
      <c r="G16" s="13" t="s">
        <v>26</v>
      </c>
      <c r="H16" s="13" t="s">
        <v>26</v>
      </c>
      <c r="I16" s="13" t="s">
        <v>26</v>
      </c>
      <c r="J16" s="35">
        <f>SUM(J13:J15)</f>
        <v>62062900</v>
      </c>
      <c r="K16" s="13" t="s">
        <v>26</v>
      </c>
      <c r="L16" s="35">
        <f>SUM(L13:L15)</f>
        <v>0</v>
      </c>
      <c r="M16" s="13" t="s">
        <v>26</v>
      </c>
      <c r="N16" s="36">
        <f t="shared" ref="N16:T16" si="4">SUM(N13:N15)</f>
        <v>1430000</v>
      </c>
      <c r="O16" s="36">
        <f t="shared" si="4"/>
        <v>60632900</v>
      </c>
      <c r="P16" s="37">
        <f t="shared" si="4"/>
        <v>0</v>
      </c>
      <c r="Q16" s="37">
        <f t="shared" si="4"/>
        <v>0</v>
      </c>
      <c r="R16" s="36">
        <f t="shared" si="4"/>
        <v>0</v>
      </c>
      <c r="S16" s="36">
        <f t="shared" si="4"/>
        <v>0</v>
      </c>
      <c r="T16" s="37">
        <f t="shared" si="4"/>
        <v>0</v>
      </c>
    </row>
    <row r="17" spans="1:20" s="12" customFormat="1" ht="24.95" customHeight="1" x14ac:dyDescent="0.25">
      <c r="A17" s="9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1:20" s="12" customFormat="1" ht="34.5" customHeight="1" x14ac:dyDescent="0.25">
      <c r="A18" s="38">
        <v>7</v>
      </c>
      <c r="B18" s="39" t="s">
        <v>35</v>
      </c>
      <c r="C18" s="17" t="s">
        <v>36</v>
      </c>
      <c r="D18" s="19">
        <v>20000000</v>
      </c>
      <c r="E18" s="20" t="s">
        <v>30</v>
      </c>
      <c r="F18" s="25">
        <f>O18</f>
        <v>17537100</v>
      </c>
      <c r="G18" s="22">
        <v>44923</v>
      </c>
      <c r="H18" s="23" t="s">
        <v>31</v>
      </c>
      <c r="I18" s="24">
        <v>6.48</v>
      </c>
      <c r="J18" s="25">
        <v>17537100</v>
      </c>
      <c r="K18" s="26">
        <v>44194</v>
      </c>
      <c r="L18" s="40">
        <v>0</v>
      </c>
      <c r="M18" s="26"/>
      <c r="N18" s="41">
        <v>0</v>
      </c>
      <c r="O18" s="42">
        <f>J18+L18-N18</f>
        <v>17537100</v>
      </c>
      <c r="P18" s="29">
        <v>0</v>
      </c>
      <c r="Q18" s="30">
        <v>0</v>
      </c>
      <c r="R18" s="31">
        <f>96516.51+87176.21</f>
        <v>183692.72</v>
      </c>
      <c r="S18" s="31">
        <f>96516.51+87176.21</f>
        <v>183692.72</v>
      </c>
      <c r="T18" s="43">
        <f t="shared" ref="T18:T22" si="5">Q18+R18-S18</f>
        <v>0</v>
      </c>
    </row>
    <row r="19" spans="1:20" s="12" customFormat="1" ht="34.5" customHeight="1" x14ac:dyDescent="0.25">
      <c r="A19" s="38">
        <v>8</v>
      </c>
      <c r="B19" s="44" t="s">
        <v>37</v>
      </c>
      <c r="C19" s="17" t="s">
        <v>38</v>
      </c>
      <c r="D19" s="19">
        <v>40000000</v>
      </c>
      <c r="E19" s="20" t="s">
        <v>30</v>
      </c>
      <c r="F19" s="25">
        <f t="shared" ref="F19:F21" si="6">O19</f>
        <v>40000000</v>
      </c>
      <c r="G19" s="22">
        <v>44923</v>
      </c>
      <c r="H19" s="23" t="s">
        <v>31</v>
      </c>
      <c r="I19" s="24">
        <v>6.32</v>
      </c>
      <c r="J19" s="25">
        <v>40000000</v>
      </c>
      <c r="K19" s="26">
        <v>44194</v>
      </c>
      <c r="L19" s="40">
        <v>0</v>
      </c>
      <c r="M19" s="26"/>
      <c r="N19" s="41">
        <v>0</v>
      </c>
      <c r="O19" s="42">
        <f>J19+L19-N19</f>
        <v>40000000</v>
      </c>
      <c r="P19" s="29">
        <v>0</v>
      </c>
      <c r="Q19" s="30">
        <v>0</v>
      </c>
      <c r="R19" s="31">
        <f>214706.85+193928.77</f>
        <v>408635.62</v>
      </c>
      <c r="S19" s="31">
        <f>214706.85+193928.77</f>
        <v>408635.62</v>
      </c>
      <c r="T19" s="43">
        <f t="shared" si="5"/>
        <v>0</v>
      </c>
    </row>
    <row r="20" spans="1:20" s="12" customFormat="1" ht="34.5" customHeight="1" x14ac:dyDescent="0.25">
      <c r="A20" s="38">
        <v>9</v>
      </c>
      <c r="B20" s="44" t="s">
        <v>39</v>
      </c>
      <c r="C20" s="17" t="s">
        <v>38</v>
      </c>
      <c r="D20" s="19">
        <v>33827000</v>
      </c>
      <c r="E20" s="20" t="s">
        <v>30</v>
      </c>
      <c r="F20" s="25">
        <f t="shared" si="6"/>
        <v>33827000</v>
      </c>
      <c r="G20" s="22">
        <v>44923</v>
      </c>
      <c r="H20" s="23" t="s">
        <v>31</v>
      </c>
      <c r="I20" s="24">
        <v>6.32</v>
      </c>
      <c r="J20" s="25">
        <v>33827000</v>
      </c>
      <c r="K20" s="26">
        <v>44194</v>
      </c>
      <c r="L20" s="40">
        <v>0</v>
      </c>
      <c r="M20" s="26"/>
      <c r="N20" s="41">
        <v>0</v>
      </c>
      <c r="O20" s="42">
        <f>J20+L20-N20</f>
        <v>33827000</v>
      </c>
      <c r="P20" s="29">
        <v>0</v>
      </c>
      <c r="Q20" s="30">
        <v>0</v>
      </c>
      <c r="R20" s="31">
        <f>181572.21+164000.71</f>
        <v>345572.92</v>
      </c>
      <c r="S20" s="31">
        <f>181572.21+164000.71</f>
        <v>345572.92</v>
      </c>
      <c r="T20" s="43">
        <f t="shared" si="5"/>
        <v>0</v>
      </c>
    </row>
    <row r="21" spans="1:20" s="12" customFormat="1" ht="34.5" customHeight="1" x14ac:dyDescent="0.25">
      <c r="A21" s="38">
        <v>10</v>
      </c>
      <c r="B21" s="39" t="s">
        <v>40</v>
      </c>
      <c r="C21" s="17" t="s">
        <v>38</v>
      </c>
      <c r="D21" s="19">
        <v>30000000</v>
      </c>
      <c r="E21" s="20" t="s">
        <v>30</v>
      </c>
      <c r="F21" s="25">
        <f t="shared" si="6"/>
        <v>30000000</v>
      </c>
      <c r="G21" s="22">
        <v>44923</v>
      </c>
      <c r="H21" s="23" t="s">
        <v>31</v>
      </c>
      <c r="I21" s="24">
        <v>6.32</v>
      </c>
      <c r="J21" s="25">
        <v>30000000</v>
      </c>
      <c r="K21" s="26">
        <v>44194</v>
      </c>
      <c r="L21" s="40">
        <v>0</v>
      </c>
      <c r="M21" s="26"/>
      <c r="N21" s="41">
        <v>0</v>
      </c>
      <c r="O21" s="42">
        <f>J21+L21-N21</f>
        <v>30000000</v>
      </c>
      <c r="P21" s="29">
        <v>0</v>
      </c>
      <c r="Q21" s="30">
        <v>0</v>
      </c>
      <c r="R21" s="31">
        <f>161030.14+145446.58</f>
        <v>306476.71999999997</v>
      </c>
      <c r="S21" s="31">
        <f>161030.14+145446.58</f>
        <v>306476.71999999997</v>
      </c>
      <c r="T21" s="43">
        <f t="shared" si="5"/>
        <v>0</v>
      </c>
    </row>
    <row r="22" spans="1:20" s="15" customFormat="1" ht="24.95" customHeight="1" x14ac:dyDescent="0.25">
      <c r="A22" s="9" t="s">
        <v>25</v>
      </c>
      <c r="B22" s="11"/>
      <c r="C22" s="13" t="s">
        <v>26</v>
      </c>
      <c r="D22" s="13" t="s">
        <v>26</v>
      </c>
      <c r="E22" s="13" t="s">
        <v>26</v>
      </c>
      <c r="F22" s="35">
        <f>SUM(F18:F21)</f>
        <v>121364100</v>
      </c>
      <c r="G22" s="13" t="s">
        <v>26</v>
      </c>
      <c r="H22" s="13" t="s">
        <v>26</v>
      </c>
      <c r="I22" s="13" t="s">
        <v>26</v>
      </c>
      <c r="J22" s="35">
        <f>SUM(J18:J21)</f>
        <v>121364100</v>
      </c>
      <c r="K22" s="13" t="s">
        <v>26</v>
      </c>
      <c r="L22" s="35">
        <f>SUM(L18:L21)</f>
        <v>0</v>
      </c>
      <c r="M22" s="13" t="s">
        <v>26</v>
      </c>
      <c r="N22" s="45">
        <f t="shared" ref="N22:S22" si="7">SUM(N18:N21)</f>
        <v>0</v>
      </c>
      <c r="O22" s="45">
        <f t="shared" si="7"/>
        <v>121364100</v>
      </c>
      <c r="P22" s="45">
        <f t="shared" si="7"/>
        <v>0</v>
      </c>
      <c r="Q22" s="45">
        <f t="shared" si="7"/>
        <v>0</v>
      </c>
      <c r="R22" s="45">
        <f t="shared" si="7"/>
        <v>1244377.98</v>
      </c>
      <c r="S22" s="45">
        <f t="shared" si="7"/>
        <v>1244377.98</v>
      </c>
      <c r="T22" s="43">
        <f t="shared" si="5"/>
        <v>0</v>
      </c>
    </row>
    <row r="23" spans="1:20" s="12" customFormat="1" ht="16.5" customHeight="1" x14ac:dyDescent="0.25">
      <c r="A23" s="9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s="12" customFormat="1" ht="16.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15" customFormat="1" ht="16.5" customHeight="1" x14ac:dyDescent="0.25">
      <c r="A25" s="9" t="s">
        <v>25</v>
      </c>
      <c r="B25" s="11"/>
      <c r="C25" s="13" t="s">
        <v>26</v>
      </c>
      <c r="D25" s="13" t="s">
        <v>26</v>
      </c>
      <c r="E25" s="13" t="s">
        <v>26</v>
      </c>
      <c r="F25" s="47"/>
      <c r="G25" s="13" t="s">
        <v>26</v>
      </c>
      <c r="H25" s="13" t="s">
        <v>26</v>
      </c>
      <c r="I25" s="13" t="s">
        <v>26</v>
      </c>
      <c r="J25" s="47"/>
      <c r="K25" s="13" t="s">
        <v>26</v>
      </c>
      <c r="L25" s="47"/>
      <c r="M25" s="13" t="s">
        <v>26</v>
      </c>
      <c r="N25" s="47"/>
      <c r="O25" s="47"/>
      <c r="P25" s="47"/>
      <c r="Q25" s="47"/>
      <c r="R25" s="47"/>
      <c r="S25" s="47"/>
      <c r="T25" s="47"/>
    </row>
    <row r="26" spans="1:20" s="12" customFormat="1" ht="16.5" customHeight="1" x14ac:dyDescent="0.25">
      <c r="A26" s="9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</row>
    <row r="27" spans="1:20" ht="16.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15" customFormat="1" ht="16.5" customHeight="1" x14ac:dyDescent="0.25">
      <c r="A28" s="9" t="s">
        <v>25</v>
      </c>
      <c r="B28" s="11"/>
      <c r="C28" s="13" t="s">
        <v>26</v>
      </c>
      <c r="D28" s="13" t="s">
        <v>26</v>
      </c>
      <c r="E28" s="13" t="s">
        <v>26</v>
      </c>
      <c r="F28" s="47"/>
      <c r="G28" s="13" t="s">
        <v>26</v>
      </c>
      <c r="H28" s="13" t="s">
        <v>26</v>
      </c>
      <c r="I28" s="13" t="s">
        <v>26</v>
      </c>
      <c r="J28" s="47"/>
      <c r="K28" s="13" t="s">
        <v>26</v>
      </c>
      <c r="L28" s="47"/>
      <c r="M28" s="13" t="s">
        <v>26</v>
      </c>
      <c r="N28" s="47"/>
      <c r="O28" s="47"/>
      <c r="P28" s="47"/>
      <c r="Q28" s="47"/>
      <c r="R28" s="47"/>
      <c r="S28" s="47"/>
      <c r="T28" s="47"/>
    </row>
    <row r="29" spans="1:20" s="12" customFormat="1" ht="19.5" customHeight="1" x14ac:dyDescent="0.25">
      <c r="A29" s="9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</row>
    <row r="30" spans="1:20" s="53" customFormat="1" ht="24.95" customHeight="1" x14ac:dyDescent="0.2">
      <c r="A30" s="49"/>
      <c r="B30" s="49"/>
      <c r="C30" s="50" t="s">
        <v>26</v>
      </c>
      <c r="D30" s="50" t="s">
        <v>26</v>
      </c>
      <c r="E30" s="50" t="s">
        <v>26</v>
      </c>
      <c r="F30" s="51">
        <f>F16+F22</f>
        <v>181997000</v>
      </c>
      <c r="G30" s="50" t="s">
        <v>26</v>
      </c>
      <c r="H30" s="50" t="s">
        <v>26</v>
      </c>
      <c r="I30" s="50" t="s">
        <v>26</v>
      </c>
      <c r="J30" s="51">
        <f>J16+J22</f>
        <v>183427000</v>
      </c>
      <c r="K30" s="50" t="s">
        <v>26</v>
      </c>
      <c r="L30" s="51">
        <f>L16+L22</f>
        <v>0</v>
      </c>
      <c r="M30" s="50" t="s">
        <v>26</v>
      </c>
      <c r="N30" s="52">
        <f t="shared" ref="N30:T30" si="8">N16+N22</f>
        <v>1430000</v>
      </c>
      <c r="O30" s="52">
        <f t="shared" si="8"/>
        <v>181997000</v>
      </c>
      <c r="P30" s="52">
        <f t="shared" si="8"/>
        <v>0</v>
      </c>
      <c r="Q30" s="52">
        <f t="shared" si="8"/>
        <v>0</v>
      </c>
      <c r="R30" s="52">
        <f>R16+R22</f>
        <v>1244377.98</v>
      </c>
      <c r="S30" s="52">
        <f t="shared" si="8"/>
        <v>1244377.98</v>
      </c>
      <c r="T30" s="52">
        <f t="shared" si="8"/>
        <v>0</v>
      </c>
    </row>
    <row r="32" spans="1:20" s="12" customFormat="1" ht="45" customHeight="1" x14ac:dyDescent="0.3">
      <c r="A32" s="54" t="s">
        <v>44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s="12" customFormat="1" ht="9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12" customFormat="1" ht="32.25" customHeight="1" x14ac:dyDescent="0.3">
      <c r="A34" s="56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s="12" customFormat="1" ht="16.5" customHeigh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s="12" customFormat="1" ht="38.25" customHeight="1" x14ac:dyDescent="0.25">
      <c r="A36" s="57" t="s">
        <v>46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58"/>
      <c r="P36" s="58"/>
      <c r="Q36" s="58"/>
      <c r="R36" s="58"/>
      <c r="S36" s="58"/>
      <c r="T36" s="58"/>
    </row>
    <row r="38" spans="1:20" x14ac:dyDescent="0.25">
      <c r="A38" s="59" t="s">
        <v>47</v>
      </c>
      <c r="B38" s="59"/>
      <c r="C38" s="59"/>
    </row>
  </sheetData>
  <mergeCells count="36">
    <mergeCell ref="A36:K36"/>
    <mergeCell ref="A38:C38"/>
    <mergeCell ref="A25:B25"/>
    <mergeCell ref="A26:T26"/>
    <mergeCell ref="A28:B28"/>
    <mergeCell ref="A29:T29"/>
    <mergeCell ref="A32:T32"/>
    <mergeCell ref="A34:T34"/>
    <mergeCell ref="A11:B11"/>
    <mergeCell ref="A12:T12"/>
    <mergeCell ref="A16:B16"/>
    <mergeCell ref="A17:T17"/>
    <mergeCell ref="A22:B22"/>
    <mergeCell ref="A23:T23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01.03.2022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2022-05-18T13:29:20Z</dcterms:created>
  <dcterms:modified xsi:type="dcterms:W3CDTF">2022-05-18T13:29:39Z</dcterms:modified>
</cp:coreProperties>
</file>