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район на 01.02.2023  " sheetId="1" r:id="rId1"/>
  </sheets>
  <calcPr calcId="145621"/>
</workbook>
</file>

<file path=xl/calcChain.xml><?xml version="1.0" encoding="utf-8"?>
<calcChain xmlns="http://schemas.openxmlformats.org/spreadsheetml/2006/main">
  <c r="S19" i="1" l="1"/>
  <c r="S30" i="1" s="1"/>
  <c r="R19" i="1"/>
  <c r="R30" i="1" s="1"/>
  <c r="Q19" i="1"/>
  <c r="Q30" i="1" s="1"/>
  <c r="P19" i="1"/>
  <c r="P30" i="1" s="1"/>
  <c r="N19" i="1"/>
  <c r="N30" i="1" s="1"/>
  <c r="L19" i="1"/>
  <c r="L30" i="1" s="1"/>
  <c r="J19" i="1"/>
  <c r="J30" i="1" s="1"/>
  <c r="T18" i="1"/>
  <c r="O18" i="1"/>
  <c r="F18" i="1" s="1"/>
  <c r="T17" i="1"/>
  <c r="O17" i="1"/>
  <c r="F17" i="1"/>
  <c r="T16" i="1"/>
  <c r="O16" i="1"/>
  <c r="F16" i="1" s="1"/>
  <c r="T15" i="1"/>
  <c r="O15" i="1"/>
  <c r="F15" i="1" s="1"/>
  <c r="T14" i="1"/>
  <c r="O14" i="1"/>
  <c r="F14" i="1" s="1"/>
  <c r="T13" i="1"/>
  <c r="T19" i="1" s="1"/>
  <c r="T30" i="1" s="1"/>
  <c r="O13" i="1"/>
  <c r="O19" i="1" s="1"/>
  <c r="O30" i="1" s="1"/>
  <c r="F13" i="1"/>
  <c r="F19" i="1" s="1"/>
  <c r="F30" i="1" s="1"/>
  <c r="B8" i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</calcChain>
</file>

<file path=xl/sharedStrings.xml><?xml version="1.0" encoding="utf-8"?>
<sst xmlns="http://schemas.openxmlformats.org/spreadsheetml/2006/main" count="102" uniqueCount="45">
  <si>
    <t xml:space="preserve">Приложение № 1
к Порядку ведения муниципальной долговой книги
Кондопожского муниципального района,утвержденному Постановлением Администрации Кондопожского муниципального района от 17.09.2020 № 975
</t>
  </si>
  <si>
    <t>Муниципальная долговая книга Кондопожского муниципального района по состоянию на «01» февраля  2023 года</t>
  </si>
  <si>
    <t>рублей</t>
  </si>
  <si>
    <t>№ 
п/п</t>
  </si>
  <si>
    <t>№ и дата документа -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</si>
  <si>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</si>
  <si>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облигационного займа (по решению об эмиссии)</t>
  </si>
  <si>
    <t>Валюта долгового обязательства</t>
  </si>
  <si>
    <t>Объем
долгового обязательства по договору (соглашению), решению об эмиссии (гр.6=гр.15)</t>
  </si>
  <si>
    <t>Дата погашения долгового обязательства по договору (соглашению), решению об эмиссии</t>
  </si>
  <si>
    <t>Форма обеспечения долгового обязательства</t>
  </si>
  <si>
    <t>Размер процентной ставки, ставки купонного дохода по договору (соглашению)/ решению об эмиссии (дополнительному соглашению)</t>
  </si>
  <si>
    <t>Объем муниципального долга на 01.01.2023 года</t>
  </si>
  <si>
    <t>Фактическая дата привлечения кредита, размещения займа, предоставления муниципальной гарантии</t>
  </si>
  <si>
    <t>Сумма привлечения в текущем году кредита, размещения облигационного займа/предоставления муниципальной гарантии</t>
  </si>
  <si>
    <t>Фактическая дата 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</si>
  <si>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</si>
  <si>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Объем муниципального долга на 01.02.2023 года</t>
  </si>
  <si>
    <t>Объем задолженности по процентам на начало текущего года</t>
  </si>
  <si>
    <t>Сумма начисленных процентов в текущем году</t>
  </si>
  <si>
    <t>Сумма уплаченных процентов в текущем году</t>
  </si>
  <si>
    <t>Объем задолженности по процентам на 01.02.2023 года</t>
  </si>
  <si>
    <t>Всего</t>
  </si>
  <si>
    <t>в том числе объем просроченной задолженности</t>
  </si>
  <si>
    <t>I. Муниципальные ценные бумаги</t>
  </si>
  <si>
    <t>Итого по разделу</t>
  </si>
  <si>
    <t>x</t>
  </si>
  <si>
    <t>II. Бюджетные кредиты, привлеченные в местный бюджет из других бюджетов бюджетной системы Российской Федерации</t>
  </si>
  <si>
    <t>№4-1/20 от 23.12.2020</t>
  </si>
  <si>
    <t>Министерство финансов Республики Карелия</t>
  </si>
  <si>
    <t>рубли</t>
  </si>
  <si>
    <t>Казна Кондопожского муниципального района</t>
  </si>
  <si>
    <t>№ 4-2/21 от 09.09.2021</t>
  </si>
  <si>
    <t>№ 4-1/21р от 21.10.2021</t>
  </si>
  <si>
    <t>№ 4-1/22 от 06.07.2022</t>
  </si>
  <si>
    <t>№ 4-2/22 от 30.08.2022</t>
  </si>
  <si>
    <t>№ 4-3/22 от 26.12.2022</t>
  </si>
  <si>
    <t>III. Кредиты, привлеченные муниципальным образованием от кредитных организаций</t>
  </si>
  <si>
    <t>IV. Муниципальные гарантии</t>
  </si>
  <si>
    <t xml:space="preserve">V. Иные муниципальные долговые обязательства </t>
  </si>
  <si>
    <t>Итого муниципальный долг</t>
  </si>
  <si>
    <t xml:space="preserve">Глава Администрации Кондопожского муниципального района_______________________________________Д.А. Зацепин </t>
  </si>
  <si>
    <t>Начальник финансового управления Администрации Кондопожского муниципального района _____________________________Е.А. Медведева</t>
  </si>
  <si>
    <t xml:space="preserve">Исполнитель:   __________________________Ю.С. Фомина, телефон 8-953-543-30-13
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</si>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</sst>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.00_р_.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sz val="9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 Cyr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0" xfId="0" applyFont="1"/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zoomScale="75" zoomScaleNormal="75" workbookViewId="0">
      <selection activeCell="K21" sqref="K21"/>
    </sheetView>
  </sheetViews>
  <sheetFormatPr defaultRowHeight="15" x14ac:dyDescent="0.25"/>
  <cols>
    <col min="1" max="1" width="5.28515625" style="1" customWidth="1"/>
    <col min="2" max="2" width="30.7109375" style="1" customWidth="1"/>
    <col min="3" max="3" width="21.140625" style="1" customWidth="1"/>
    <col min="4" max="4" width="16" style="1" customWidth="1"/>
    <col min="5" max="5" width="13.42578125" style="1" customWidth="1"/>
    <col min="6" max="6" width="17.42578125" style="1" customWidth="1"/>
    <col min="7" max="7" width="14.28515625" style="1" customWidth="1"/>
    <col min="8" max="8" width="20.5703125" style="1" customWidth="1"/>
    <col min="9" max="9" width="15.85546875" style="1" customWidth="1"/>
    <col min="10" max="10" width="16.140625" style="1" customWidth="1"/>
    <col min="11" max="11" width="14.140625" style="1" customWidth="1"/>
    <col min="12" max="12" width="17.42578125" style="1" customWidth="1"/>
    <col min="13" max="13" width="17.7109375" style="1" customWidth="1"/>
    <col min="14" max="14" width="21" style="1" customWidth="1"/>
    <col min="15" max="15" width="19.5703125" style="1" customWidth="1"/>
    <col min="16" max="16" width="12.85546875" style="1" customWidth="1"/>
    <col min="17" max="17" width="12.42578125" style="1" customWidth="1"/>
    <col min="18" max="18" width="15.140625" style="1" customWidth="1"/>
    <col min="19" max="19" width="14.140625" style="1" customWidth="1"/>
    <col min="20" max="20" width="12.85546875" style="1" customWidth="1"/>
    <col min="21" max="16384" width="9.140625" style="1"/>
  </cols>
  <sheetData>
    <row r="1" spans="1:20" ht="8.25" customHeight="1" x14ac:dyDescent="0.25"/>
    <row r="2" spans="1:20" ht="60.75" customHeight="1" x14ac:dyDescent="0.25">
      <c r="O2" s="58" t="s">
        <v>0</v>
      </c>
      <c r="P2" s="58"/>
      <c r="Q2" s="58"/>
      <c r="R2" s="58"/>
      <c r="S2" s="58"/>
      <c r="T2" s="58"/>
    </row>
    <row r="3" spans="1:20" ht="28.5" customHeight="1" x14ac:dyDescent="0.25">
      <c r="B3" s="59" t="s"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0" ht="20.2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 t="s">
        <v>2</v>
      </c>
    </row>
    <row r="5" spans="1:20" ht="9.75" customHeight="1" x14ac:dyDescent="0.25"/>
    <row r="6" spans="1:20" s="3" customFormat="1" ht="44.25" customHeight="1" x14ac:dyDescent="0.25">
      <c r="A6" s="57" t="s">
        <v>3</v>
      </c>
      <c r="B6" s="57" t="s">
        <v>4</v>
      </c>
      <c r="C6" s="57" t="s">
        <v>5</v>
      </c>
      <c r="D6" s="57" t="s">
        <v>6</v>
      </c>
      <c r="E6" s="57" t="s">
        <v>7</v>
      </c>
      <c r="F6" s="57" t="s">
        <v>8</v>
      </c>
      <c r="G6" s="57" t="s">
        <v>9</v>
      </c>
      <c r="H6" s="57" t="s">
        <v>10</v>
      </c>
      <c r="I6" s="57" t="s">
        <v>11</v>
      </c>
      <c r="J6" s="57" t="s">
        <v>12</v>
      </c>
      <c r="K6" s="57" t="s">
        <v>13</v>
      </c>
      <c r="L6" s="57" t="s">
        <v>14</v>
      </c>
      <c r="M6" s="57" t="s">
        <v>15</v>
      </c>
      <c r="N6" s="57" t="s">
        <v>16</v>
      </c>
      <c r="O6" s="57" t="s">
        <v>17</v>
      </c>
      <c r="P6" s="57"/>
      <c r="Q6" s="57" t="s">
        <v>18</v>
      </c>
      <c r="R6" s="57" t="s">
        <v>19</v>
      </c>
      <c r="S6" s="57" t="s">
        <v>20</v>
      </c>
      <c r="T6" s="57" t="s">
        <v>21</v>
      </c>
    </row>
    <row r="7" spans="1:20" s="3" customFormat="1" ht="37.5" customHeight="1" x14ac:dyDescent="0.2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4" t="s">
        <v>22</v>
      </c>
      <c r="P7" s="4" t="s">
        <v>23</v>
      </c>
      <c r="Q7" s="57"/>
      <c r="R7" s="57"/>
      <c r="S7" s="57"/>
      <c r="T7" s="57"/>
    </row>
    <row r="8" spans="1:20" x14ac:dyDescent="0.25">
      <c r="A8" s="5">
        <v>1</v>
      </c>
      <c r="B8" s="5">
        <f>A8+1</f>
        <v>2</v>
      </c>
      <c r="C8" s="5">
        <f t="shared" ref="C8:S8" si="0">B8+1</f>
        <v>3</v>
      </c>
      <c r="D8" s="5">
        <f t="shared" si="0"/>
        <v>4</v>
      </c>
      <c r="E8" s="5">
        <f t="shared" si="0"/>
        <v>5</v>
      </c>
      <c r="F8" s="5">
        <f t="shared" si="0"/>
        <v>6</v>
      </c>
      <c r="G8" s="5">
        <f t="shared" si="0"/>
        <v>7</v>
      </c>
      <c r="H8" s="5">
        <f t="shared" si="0"/>
        <v>8</v>
      </c>
      <c r="I8" s="5">
        <f t="shared" si="0"/>
        <v>9</v>
      </c>
      <c r="J8" s="5">
        <f t="shared" si="0"/>
        <v>10</v>
      </c>
      <c r="K8" s="5">
        <f t="shared" si="0"/>
        <v>11</v>
      </c>
      <c r="L8" s="5">
        <f t="shared" si="0"/>
        <v>12</v>
      </c>
      <c r="M8" s="5">
        <f t="shared" si="0"/>
        <v>13</v>
      </c>
      <c r="N8" s="5">
        <f>M8+1</f>
        <v>14</v>
      </c>
      <c r="O8" s="5">
        <f t="shared" si="0"/>
        <v>15</v>
      </c>
      <c r="P8" s="5">
        <f t="shared" si="0"/>
        <v>16</v>
      </c>
      <c r="Q8" s="5">
        <f t="shared" si="0"/>
        <v>17</v>
      </c>
      <c r="R8" s="5">
        <f t="shared" si="0"/>
        <v>18</v>
      </c>
      <c r="S8" s="5">
        <f t="shared" si="0"/>
        <v>19</v>
      </c>
      <c r="T8" s="5">
        <v>20</v>
      </c>
    </row>
    <row r="9" spans="1:20" s="6" customFormat="1" ht="22.5" customHeight="1" x14ac:dyDescent="0.25">
      <c r="A9" s="52" t="s">
        <v>24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3"/>
    </row>
    <row r="10" spans="1:20" s="6" customFormat="1" ht="11.25" customHeight="1" x14ac:dyDescent="0.25"/>
    <row r="11" spans="1:20" s="9" customFormat="1" ht="24.95" customHeight="1" x14ac:dyDescent="0.25">
      <c r="A11" s="52" t="s">
        <v>25</v>
      </c>
      <c r="B11" s="53"/>
      <c r="C11" s="7" t="s">
        <v>26</v>
      </c>
      <c r="D11" s="7" t="s">
        <v>26</v>
      </c>
      <c r="E11" s="7" t="s">
        <v>26</v>
      </c>
      <c r="F11" s="8"/>
      <c r="G11" s="7" t="s">
        <v>26</v>
      </c>
      <c r="H11" s="7" t="s">
        <v>26</v>
      </c>
      <c r="I11" s="7" t="s">
        <v>26</v>
      </c>
      <c r="J11" s="8"/>
      <c r="K11" s="7" t="s">
        <v>26</v>
      </c>
      <c r="L11" s="8"/>
      <c r="M11" s="7" t="s">
        <v>26</v>
      </c>
      <c r="N11" s="8"/>
      <c r="O11" s="8"/>
      <c r="P11" s="8"/>
      <c r="Q11" s="8"/>
      <c r="R11" s="8"/>
      <c r="S11" s="8"/>
      <c r="T11" s="8"/>
    </row>
    <row r="12" spans="1:20" s="6" customFormat="1" ht="24.95" customHeight="1" x14ac:dyDescent="0.25">
      <c r="A12" s="52" t="s">
        <v>27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3"/>
    </row>
    <row r="13" spans="1:20" s="6" customFormat="1" ht="39" customHeight="1" x14ac:dyDescent="0.25">
      <c r="A13" s="10">
        <v>1</v>
      </c>
      <c r="B13" s="11" t="s">
        <v>28</v>
      </c>
      <c r="C13" s="12" t="s">
        <v>29</v>
      </c>
      <c r="D13" s="13">
        <v>31600000</v>
      </c>
      <c r="E13" s="14" t="s">
        <v>30</v>
      </c>
      <c r="F13" s="15">
        <f t="shared" ref="F13:F18" si="1">O13</f>
        <v>12270340.68</v>
      </c>
      <c r="G13" s="16">
        <v>45285</v>
      </c>
      <c r="H13" s="17" t="s">
        <v>31</v>
      </c>
      <c r="I13" s="18">
        <v>1.417</v>
      </c>
      <c r="J13" s="19">
        <v>12270340.68</v>
      </c>
      <c r="K13" s="20">
        <v>44188</v>
      </c>
      <c r="L13" s="21">
        <v>0</v>
      </c>
      <c r="M13" s="20"/>
      <c r="N13" s="22">
        <v>0</v>
      </c>
      <c r="O13" s="23">
        <f t="shared" ref="O13" si="2">J13+L13-N13</f>
        <v>12270340.68</v>
      </c>
      <c r="P13" s="24">
        <v>0</v>
      </c>
      <c r="Q13" s="15">
        <v>0</v>
      </c>
      <c r="R13" s="19"/>
      <c r="S13" s="19"/>
      <c r="T13" s="25">
        <f t="shared" ref="T13:T18" si="3">Q13+R13-S13</f>
        <v>0</v>
      </c>
    </row>
    <row r="14" spans="1:20" s="6" customFormat="1" ht="39" customHeight="1" x14ac:dyDescent="0.25">
      <c r="A14" s="10">
        <v>2</v>
      </c>
      <c r="B14" s="11" t="s">
        <v>32</v>
      </c>
      <c r="C14" s="12" t="s">
        <v>29</v>
      </c>
      <c r="D14" s="13">
        <v>2462900</v>
      </c>
      <c r="E14" s="14" t="s">
        <v>30</v>
      </c>
      <c r="F14" s="15">
        <f t="shared" si="1"/>
        <v>2462900</v>
      </c>
      <c r="G14" s="16">
        <v>46259</v>
      </c>
      <c r="H14" s="17" t="s">
        <v>31</v>
      </c>
      <c r="I14" s="18">
        <v>0.1</v>
      </c>
      <c r="J14" s="19">
        <v>2462900</v>
      </c>
      <c r="K14" s="20">
        <v>44456</v>
      </c>
      <c r="L14" s="21">
        <v>0</v>
      </c>
      <c r="M14" s="20"/>
      <c r="N14" s="22">
        <v>0</v>
      </c>
      <c r="O14" s="23">
        <f>J14+L14-N14</f>
        <v>2462900</v>
      </c>
      <c r="P14" s="24">
        <v>0</v>
      </c>
      <c r="Q14" s="15">
        <v>0</v>
      </c>
      <c r="R14" s="19"/>
      <c r="S14" s="19"/>
      <c r="T14" s="25">
        <f t="shared" si="3"/>
        <v>0</v>
      </c>
    </row>
    <row r="15" spans="1:20" s="6" customFormat="1" ht="39" customHeight="1" x14ac:dyDescent="0.25">
      <c r="A15" s="26">
        <v>3</v>
      </c>
      <c r="B15" s="11" t="s">
        <v>33</v>
      </c>
      <c r="C15" s="12" t="s">
        <v>29</v>
      </c>
      <c r="D15" s="13">
        <v>35000000</v>
      </c>
      <c r="E15" s="14" t="s">
        <v>30</v>
      </c>
      <c r="F15" s="15">
        <f t="shared" si="1"/>
        <v>25200000</v>
      </c>
      <c r="G15" s="16">
        <v>45224</v>
      </c>
      <c r="H15" s="17" t="s">
        <v>31</v>
      </c>
      <c r="I15" s="18">
        <v>0.1</v>
      </c>
      <c r="J15" s="19">
        <v>28000000</v>
      </c>
      <c r="K15" s="20">
        <v>44490</v>
      </c>
      <c r="L15" s="21">
        <v>0</v>
      </c>
      <c r="M15" s="20">
        <v>44950</v>
      </c>
      <c r="N15" s="22">
        <v>2800000</v>
      </c>
      <c r="O15" s="23">
        <f>J15+L15-N15</f>
        <v>25200000</v>
      </c>
      <c r="P15" s="24">
        <v>0</v>
      </c>
      <c r="Q15" s="15">
        <v>0</v>
      </c>
      <c r="R15" s="19"/>
      <c r="S15" s="19"/>
      <c r="T15" s="25">
        <f t="shared" si="3"/>
        <v>0</v>
      </c>
    </row>
    <row r="16" spans="1:20" s="6" customFormat="1" ht="39" customHeight="1" x14ac:dyDescent="0.25">
      <c r="A16" s="26">
        <v>4</v>
      </c>
      <c r="B16" s="11" t="s">
        <v>34</v>
      </c>
      <c r="C16" s="12" t="s">
        <v>29</v>
      </c>
      <c r="D16" s="13">
        <v>121364100</v>
      </c>
      <c r="E16" s="14" t="s">
        <v>30</v>
      </c>
      <c r="F16" s="15">
        <f t="shared" si="1"/>
        <v>121364100</v>
      </c>
      <c r="G16" s="16">
        <v>46563</v>
      </c>
      <c r="H16" s="17" t="s">
        <v>31</v>
      </c>
      <c r="I16" s="18">
        <v>0.1</v>
      </c>
      <c r="J16" s="19">
        <v>121364100</v>
      </c>
      <c r="K16" s="20">
        <v>44749</v>
      </c>
      <c r="L16" s="21">
        <v>0</v>
      </c>
      <c r="M16" s="20"/>
      <c r="N16" s="22">
        <v>0</v>
      </c>
      <c r="O16" s="23">
        <f>J16+L16-N16</f>
        <v>121364100</v>
      </c>
      <c r="P16" s="24">
        <v>0</v>
      </c>
      <c r="Q16" s="15">
        <v>0</v>
      </c>
      <c r="R16" s="19"/>
      <c r="S16" s="19"/>
      <c r="T16" s="25">
        <f t="shared" si="3"/>
        <v>0</v>
      </c>
    </row>
    <row r="17" spans="1:20" s="6" customFormat="1" ht="39" customHeight="1" x14ac:dyDescent="0.25">
      <c r="A17" s="10">
        <v>5</v>
      </c>
      <c r="B17" s="11" t="s">
        <v>35</v>
      </c>
      <c r="C17" s="12" t="s">
        <v>29</v>
      </c>
      <c r="D17" s="13">
        <v>2320000</v>
      </c>
      <c r="E17" s="14" t="s">
        <v>30</v>
      </c>
      <c r="F17" s="15">
        <f t="shared" si="1"/>
        <v>2320000</v>
      </c>
      <c r="G17" s="16">
        <v>45833</v>
      </c>
      <c r="H17" s="17" t="s">
        <v>31</v>
      </c>
      <c r="I17" s="18">
        <v>0.1</v>
      </c>
      <c r="J17" s="19">
        <v>2320000</v>
      </c>
      <c r="K17" s="20">
        <v>44805</v>
      </c>
      <c r="L17" s="21">
        <v>0</v>
      </c>
      <c r="M17" s="20"/>
      <c r="N17" s="22">
        <v>0</v>
      </c>
      <c r="O17" s="23">
        <f>J17+L17-N17</f>
        <v>2320000</v>
      </c>
      <c r="P17" s="24">
        <v>0</v>
      </c>
      <c r="Q17" s="15">
        <v>0</v>
      </c>
      <c r="R17" s="19"/>
      <c r="S17" s="19"/>
      <c r="T17" s="27">
        <f t="shared" si="3"/>
        <v>0</v>
      </c>
    </row>
    <row r="18" spans="1:20" s="6" customFormat="1" ht="39" customHeight="1" x14ac:dyDescent="0.25">
      <c r="A18" s="10">
        <v>6</v>
      </c>
      <c r="B18" s="28" t="s">
        <v>36</v>
      </c>
      <c r="C18" s="12" t="s">
        <v>29</v>
      </c>
      <c r="D18" s="13">
        <v>14000000</v>
      </c>
      <c r="E18" s="14" t="s">
        <v>30</v>
      </c>
      <c r="F18" s="15">
        <f t="shared" si="1"/>
        <v>14000000</v>
      </c>
      <c r="G18" s="16">
        <v>45641</v>
      </c>
      <c r="H18" s="17" t="s">
        <v>31</v>
      </c>
      <c r="I18" s="18">
        <v>2.5</v>
      </c>
      <c r="J18" s="19">
        <v>14000000</v>
      </c>
      <c r="K18" s="20">
        <v>44922</v>
      </c>
      <c r="L18" s="21">
        <v>0</v>
      </c>
      <c r="M18" s="20"/>
      <c r="N18" s="22">
        <v>0</v>
      </c>
      <c r="O18" s="23">
        <f>J18+L18-N18</f>
        <v>14000000</v>
      </c>
      <c r="P18" s="24">
        <v>0</v>
      </c>
      <c r="Q18" s="15">
        <v>0</v>
      </c>
      <c r="R18" s="19"/>
      <c r="S18" s="19"/>
      <c r="T18" s="27">
        <f t="shared" si="3"/>
        <v>0</v>
      </c>
    </row>
    <row r="19" spans="1:20" s="9" customFormat="1" ht="24.95" customHeight="1" x14ac:dyDescent="0.25">
      <c r="A19" s="52" t="s">
        <v>25</v>
      </c>
      <c r="B19" s="53"/>
      <c r="C19" s="7" t="s">
        <v>26</v>
      </c>
      <c r="D19" s="7" t="s">
        <v>26</v>
      </c>
      <c r="E19" s="7" t="s">
        <v>26</v>
      </c>
      <c r="F19" s="29">
        <f>SUM(F13:F18)</f>
        <v>177617340.68000001</v>
      </c>
      <c r="G19" s="7" t="s">
        <v>26</v>
      </c>
      <c r="H19" s="7" t="s">
        <v>26</v>
      </c>
      <c r="I19" s="7" t="s">
        <v>26</v>
      </c>
      <c r="J19" s="39">
        <f>SUM(J13:J18)</f>
        <v>180417340.68000001</v>
      </c>
      <c r="K19" s="7" t="s">
        <v>26</v>
      </c>
      <c r="L19" s="30">
        <f>SUM(L13:L18)</f>
        <v>0</v>
      </c>
      <c r="M19" s="7" t="s">
        <v>26</v>
      </c>
      <c r="N19" s="31">
        <f>SUM(N13:N18)</f>
        <v>2800000</v>
      </c>
      <c r="O19" s="31">
        <f>SUM(O13:O18)</f>
        <v>177617340.68000001</v>
      </c>
      <c r="P19" s="31">
        <f t="shared" ref="P19:T19" si="4">SUM(P13:P18)</f>
        <v>0</v>
      </c>
      <c r="Q19" s="31">
        <f t="shared" si="4"/>
        <v>0</v>
      </c>
      <c r="R19" s="31">
        <f t="shared" si="4"/>
        <v>0</v>
      </c>
      <c r="S19" s="31">
        <f t="shared" si="4"/>
        <v>0</v>
      </c>
      <c r="T19" s="31">
        <f t="shared" si="4"/>
        <v>0</v>
      </c>
    </row>
    <row r="20" spans="1:20" s="6" customFormat="1" ht="24.95" customHeight="1" x14ac:dyDescent="0.25">
      <c r="A20" s="52" t="s">
        <v>37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3"/>
    </row>
    <row r="21" spans="1:20" s="6" customFormat="1" ht="34.5" customHeight="1" x14ac:dyDescent="0.25">
      <c r="A21" s="32"/>
      <c r="B21" s="33"/>
      <c r="C21" s="11"/>
      <c r="D21" s="13"/>
      <c r="E21" s="14"/>
      <c r="F21" s="21"/>
      <c r="G21" s="16"/>
      <c r="H21" s="17"/>
      <c r="I21" s="18"/>
      <c r="J21" s="21"/>
      <c r="K21" s="20"/>
      <c r="L21" s="34"/>
      <c r="M21" s="35"/>
      <c r="N21" s="36"/>
      <c r="O21" s="37"/>
      <c r="P21" s="24"/>
      <c r="Q21" s="15"/>
      <c r="R21" s="19"/>
      <c r="S21" s="19"/>
      <c r="T21" s="38"/>
    </row>
    <row r="22" spans="1:20" s="9" customFormat="1" ht="24.95" customHeight="1" x14ac:dyDescent="0.25">
      <c r="A22" s="52"/>
      <c r="B22" s="53"/>
      <c r="C22" s="7"/>
      <c r="D22" s="7"/>
      <c r="E22" s="7"/>
      <c r="F22" s="30"/>
      <c r="G22" s="7"/>
      <c r="H22" s="7"/>
      <c r="I22" s="7"/>
      <c r="J22" s="30"/>
      <c r="K22" s="7"/>
      <c r="L22" s="30"/>
      <c r="M22" s="7"/>
      <c r="N22" s="39"/>
      <c r="O22" s="39"/>
      <c r="P22" s="39"/>
      <c r="Q22" s="39"/>
      <c r="R22" s="39"/>
      <c r="S22" s="39"/>
      <c r="T22" s="38"/>
    </row>
    <row r="23" spans="1:20" s="6" customFormat="1" ht="16.5" customHeight="1" x14ac:dyDescent="0.25">
      <c r="A23" s="52" t="s">
        <v>38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3"/>
    </row>
    <row r="24" spans="1:20" s="6" customFormat="1" ht="16.5" customHeight="1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</row>
    <row r="25" spans="1:20" s="9" customFormat="1" ht="16.5" customHeight="1" x14ac:dyDescent="0.25">
      <c r="A25" s="52" t="s">
        <v>25</v>
      </c>
      <c r="B25" s="53"/>
      <c r="C25" s="7" t="s">
        <v>26</v>
      </c>
      <c r="D25" s="7" t="s">
        <v>26</v>
      </c>
      <c r="E25" s="7" t="s">
        <v>26</v>
      </c>
      <c r="F25" s="41"/>
      <c r="G25" s="7" t="s">
        <v>26</v>
      </c>
      <c r="H25" s="7" t="s">
        <v>26</v>
      </c>
      <c r="I25" s="7" t="s">
        <v>26</v>
      </c>
      <c r="J25" s="41"/>
      <c r="K25" s="7" t="s">
        <v>26</v>
      </c>
      <c r="L25" s="41"/>
      <c r="M25" s="7" t="s">
        <v>26</v>
      </c>
      <c r="N25" s="41"/>
      <c r="O25" s="41"/>
      <c r="P25" s="41"/>
      <c r="Q25" s="41"/>
      <c r="R25" s="41"/>
      <c r="S25" s="41"/>
      <c r="T25" s="41"/>
    </row>
    <row r="26" spans="1:20" s="6" customFormat="1" ht="16.5" customHeight="1" x14ac:dyDescent="0.25">
      <c r="A26" s="52" t="s">
        <v>39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3"/>
    </row>
    <row r="27" spans="1:20" ht="16.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s="9" customFormat="1" ht="16.5" customHeight="1" x14ac:dyDescent="0.25">
      <c r="A28" s="52" t="s">
        <v>25</v>
      </c>
      <c r="B28" s="53"/>
      <c r="C28" s="7" t="s">
        <v>26</v>
      </c>
      <c r="D28" s="7" t="s">
        <v>26</v>
      </c>
      <c r="E28" s="7" t="s">
        <v>26</v>
      </c>
      <c r="F28" s="41"/>
      <c r="G28" s="7" t="s">
        <v>26</v>
      </c>
      <c r="H28" s="7" t="s">
        <v>26</v>
      </c>
      <c r="I28" s="7" t="s">
        <v>26</v>
      </c>
      <c r="J28" s="41"/>
      <c r="K28" s="7" t="s">
        <v>26</v>
      </c>
      <c r="L28" s="41"/>
      <c r="M28" s="7" t="s">
        <v>26</v>
      </c>
      <c r="N28" s="41"/>
      <c r="O28" s="41"/>
      <c r="P28" s="41"/>
      <c r="Q28" s="41"/>
      <c r="R28" s="41"/>
      <c r="S28" s="41"/>
      <c r="T28" s="41"/>
    </row>
    <row r="29" spans="1:20" s="6" customFormat="1" ht="19.5" customHeight="1" x14ac:dyDescent="0.25">
      <c r="A29" s="52" t="s">
        <v>40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3"/>
    </row>
    <row r="30" spans="1:20" s="47" customFormat="1" ht="24.95" customHeight="1" x14ac:dyDescent="0.2">
      <c r="A30" s="43"/>
      <c r="B30" s="43"/>
      <c r="C30" s="44" t="s">
        <v>26</v>
      </c>
      <c r="D30" s="44" t="s">
        <v>26</v>
      </c>
      <c r="E30" s="44" t="s">
        <v>26</v>
      </c>
      <c r="F30" s="45">
        <f>F19+F22</f>
        <v>177617340.68000001</v>
      </c>
      <c r="G30" s="44" t="s">
        <v>26</v>
      </c>
      <c r="H30" s="44" t="s">
        <v>26</v>
      </c>
      <c r="I30" s="44" t="s">
        <v>26</v>
      </c>
      <c r="J30" s="45">
        <f>J19+J22</f>
        <v>180417340.68000001</v>
      </c>
      <c r="K30" s="44" t="s">
        <v>26</v>
      </c>
      <c r="L30" s="46">
        <f>L19+L22</f>
        <v>0</v>
      </c>
      <c r="M30" s="44" t="s">
        <v>26</v>
      </c>
      <c r="N30" s="45">
        <f t="shared" ref="N30:T30" si="5">N19+N22</f>
        <v>2800000</v>
      </c>
      <c r="O30" s="45">
        <f t="shared" si="5"/>
        <v>177617340.68000001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</row>
    <row r="32" spans="1:20" s="6" customFormat="1" ht="45" customHeight="1" x14ac:dyDescent="0.3">
      <c r="A32" s="55" t="s">
        <v>41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</row>
    <row r="33" spans="1:20" s="6" customFormat="1" ht="9" customHeight="1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</row>
    <row r="34" spans="1:20" s="6" customFormat="1" ht="32.25" customHeight="1" x14ac:dyDescent="0.3">
      <c r="A34" s="56" t="s">
        <v>42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</row>
    <row r="35" spans="1:20" s="6" customFormat="1" ht="16.5" customHeight="1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</row>
    <row r="36" spans="1:20" s="6" customFormat="1" ht="38.25" customHeight="1" x14ac:dyDescent="0.25">
      <c r="A36" s="50" t="s">
        <v>43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49"/>
      <c r="M36" s="49"/>
      <c r="N36" s="49"/>
      <c r="O36" s="49"/>
      <c r="P36" s="49"/>
      <c r="Q36" s="49"/>
      <c r="R36" s="49"/>
      <c r="S36" s="49"/>
      <c r="T36" s="49"/>
    </row>
    <row r="38" spans="1:20" x14ac:dyDescent="0.25">
      <c r="A38" s="51" t="s">
        <v>44</v>
      </c>
      <c r="B38" s="51"/>
      <c r="C38" s="51"/>
    </row>
  </sheetData>
  <mergeCells count="36">
    <mergeCell ref="O2:T2"/>
    <mergeCell ref="B3:T3"/>
    <mergeCell ref="A6:A7"/>
    <mergeCell ref="B6:B7"/>
    <mergeCell ref="C6:C7"/>
    <mergeCell ref="D6:D7"/>
    <mergeCell ref="E6:E7"/>
    <mergeCell ref="F6:F7"/>
    <mergeCell ref="G6:G7"/>
    <mergeCell ref="H6:H7"/>
    <mergeCell ref="A23:T23"/>
    <mergeCell ref="O6:P6"/>
    <mergeCell ref="Q6:Q7"/>
    <mergeCell ref="R6:R7"/>
    <mergeCell ref="S6:S7"/>
    <mergeCell ref="T6:T7"/>
    <mergeCell ref="A9:T9"/>
    <mergeCell ref="I6:I7"/>
    <mergeCell ref="J6:J7"/>
    <mergeCell ref="K6:K7"/>
    <mergeCell ref="L6:L7"/>
    <mergeCell ref="M6:M7"/>
    <mergeCell ref="N6:N7"/>
    <mergeCell ref="A11:B11"/>
    <mergeCell ref="A12:T12"/>
    <mergeCell ref="A19:B19"/>
    <mergeCell ref="A20:T20"/>
    <mergeCell ref="A22:B22"/>
    <mergeCell ref="A36:K36"/>
    <mergeCell ref="A38:C38"/>
    <mergeCell ref="A25:B25"/>
    <mergeCell ref="A26:T26"/>
    <mergeCell ref="A28:B28"/>
    <mergeCell ref="A29:T29"/>
    <mergeCell ref="A32:T32"/>
    <mergeCell ref="A34:T34"/>
  </mergeCells>
  <pageMargins left="0" right="0" top="1.0629921259842521" bottom="0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 на 01.02.2023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Фомина</dc:creator>
  <cp:lastModifiedBy>Юлия Фомина</cp:lastModifiedBy>
  <dcterms:created xsi:type="dcterms:W3CDTF">2023-02-06T14:01:58Z</dcterms:created>
  <dcterms:modified xsi:type="dcterms:W3CDTF">2023-02-07T07:24:47Z</dcterms:modified>
</cp:coreProperties>
</file>