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720" windowHeight="7185" tabRatio="612" firstSheet="19" activeTab="19"/>
  </bookViews>
  <sheets>
    <sheet name="Город.посел." sheetId="1" state="hidden" r:id="rId1"/>
    <sheet name="Курортное" sheetId="2" state="hidden" r:id="rId2"/>
    <sheet name="Гирв." sheetId="3" state="hidden" r:id="rId3"/>
    <sheet name="Кедр." sheetId="4" state="hidden" r:id="rId4"/>
    <sheet name="Конч." sheetId="5" state="hidden" r:id="rId5"/>
    <sheet name="Кяпп." sheetId="6" state="hidden" r:id="rId6"/>
    <sheet name="Петр." sheetId="7" state="hidden" r:id="rId7"/>
    <sheet name="Новин." sheetId="8" state="hidden" r:id="rId8"/>
    <sheet name="Яниш." sheetId="9" state="hidden" r:id="rId9"/>
    <sheet name="ДДУ село" sheetId="10" state="hidden" r:id="rId10"/>
    <sheet name="Гирв СОШ" sheetId="11" state="hidden" r:id="rId11"/>
    <sheet name="ДДУ город" sheetId="12" state="hidden" r:id="rId12"/>
    <sheet name="Лицей" sheetId="13" state="hidden" r:id="rId13"/>
    <sheet name="ФОК" sheetId="14" state="hidden" r:id="rId14"/>
    <sheet name="Дет. дом" sheetId="15" state="hidden" r:id="rId15"/>
    <sheet name="ЦБС" sheetId="16" state="hidden" r:id="rId16"/>
    <sheet name="Информ.-метод центр" sheetId="17" state="hidden" r:id="rId17"/>
    <sheet name="Город. поселение" sheetId="18" state="hidden" r:id="rId18"/>
    <sheet name="Свод не удалять!" sheetId="19" state="hidden" r:id="rId19"/>
    <sheet name="приложение 11 " sheetId="20" r:id="rId20"/>
    <sheet name="Целев. прогр." sheetId="21" state="hidden" r:id="rId21"/>
    <sheet name="Инвестиции" sheetId="22" state="hidden" r:id="rId22"/>
    <sheet name="Лист1" sheetId="23" r:id="rId23"/>
  </sheets>
  <definedNames>
    <definedName name="Z_518631E2_4EB0_11D9_BBD2_00304F169CFD_.wvu.Rows" localSheetId="21" hidden="1">'Инвестиции'!$13:$13,'Инвестиции'!$17:$17</definedName>
    <definedName name="Z_7C829716_2F07_46F0_AF1A_069E96C8B01D_.wvu.Rows" localSheetId="21" hidden="1">'Инвестиции'!$13:$13,'Инвестиции'!$17:$17</definedName>
    <definedName name="Z_7C829716_2F07_46F0_AF1A_069E96C8B01D_.wvu.Rows" localSheetId="15" hidden="1">'ЦБС'!$12:$45,'ЦБС'!$47:$47,'ЦБС'!$49:$70</definedName>
    <definedName name="Z_CCB89602_4EB0_11D9_AD0A_000AE6CB13C7_.wvu.Rows" localSheetId="4" hidden="1">'Конч.'!$12:$61</definedName>
    <definedName name="_xlnm.Print_Area" localSheetId="19">'приложение 11 '!$A:$K</definedName>
  </definedNames>
  <calcPr fullCalcOnLoad="1"/>
</workbook>
</file>

<file path=xl/sharedStrings.xml><?xml version="1.0" encoding="utf-8"?>
<sst xmlns="http://schemas.openxmlformats.org/spreadsheetml/2006/main" count="7474" uniqueCount="485">
  <si>
    <t>Раздел</t>
  </si>
  <si>
    <t>Подраздел</t>
  </si>
  <si>
    <t>Целевая статья</t>
  </si>
  <si>
    <t>Вид расхода</t>
  </si>
  <si>
    <t>2</t>
  </si>
  <si>
    <t>3</t>
  </si>
  <si>
    <t>4</t>
  </si>
  <si>
    <t>5</t>
  </si>
  <si>
    <t>01</t>
  </si>
  <si>
    <t>06</t>
  </si>
  <si>
    <t>07</t>
  </si>
  <si>
    <t>05</t>
  </si>
  <si>
    <t>08</t>
  </si>
  <si>
    <t>02</t>
  </si>
  <si>
    <t>12</t>
  </si>
  <si>
    <t>03</t>
  </si>
  <si>
    <t>412</t>
  </si>
  <si>
    <t>15</t>
  </si>
  <si>
    <t>04</t>
  </si>
  <si>
    <t>(тыс. рублей)</t>
  </si>
  <si>
    <t xml:space="preserve">Наименование                    </t>
  </si>
  <si>
    <t xml:space="preserve">ИТОГО:                             </t>
  </si>
  <si>
    <t>6</t>
  </si>
  <si>
    <t>ВСЕГО</t>
  </si>
  <si>
    <t>Инвестиционная программа</t>
  </si>
  <si>
    <t>№ п/п</t>
  </si>
  <si>
    <t>Эк. Статья</t>
  </si>
  <si>
    <t>7</t>
  </si>
  <si>
    <t>ВСЕГО по разделу 0700</t>
  </si>
  <si>
    <t>ВСЕГО по разделу 1400</t>
  </si>
  <si>
    <t>Процентные платежи по муниципальному долгу</t>
  </si>
  <si>
    <t>Территориальные органы</t>
  </si>
  <si>
    <t>предпринимательская и иная деятельность</t>
  </si>
  <si>
    <t>Бюджетные ассигнования</t>
  </si>
  <si>
    <t>Всего ассигнований</t>
  </si>
  <si>
    <t>ВСЕГО по получателю:</t>
  </si>
  <si>
    <t>ВСЕГО по разделу 1700</t>
  </si>
  <si>
    <t>ИТОГО по инвестиционной программе:</t>
  </si>
  <si>
    <t>483</t>
  </si>
  <si>
    <t>к Решению Кондопожского районного Совета от "____"________ 2004 г.</t>
  </si>
  <si>
    <t>Кондопожского района на 2005 год</t>
  </si>
  <si>
    <t>001 00 00</t>
  </si>
  <si>
    <t>Высшее должностное лицо органа местного самоуправления</t>
  </si>
  <si>
    <t>010</t>
  </si>
  <si>
    <t>Центральный аппарат</t>
  </si>
  <si>
    <t>005</t>
  </si>
  <si>
    <t>006</t>
  </si>
  <si>
    <t>020 00 00</t>
  </si>
  <si>
    <t>097</t>
  </si>
  <si>
    <t>Проведение выборов высшего должностного лица местного самоуправления</t>
  </si>
  <si>
    <t>Проведение выборов в законодательные (представительные) органы власти местного самоуправления</t>
  </si>
  <si>
    <t>098</t>
  </si>
  <si>
    <t>065 00 00</t>
  </si>
  <si>
    <t>152</t>
  </si>
  <si>
    <t>13</t>
  </si>
  <si>
    <t>070 00 00</t>
  </si>
  <si>
    <t>184</t>
  </si>
  <si>
    <t>Резервные фонды органов местного самоуправления</t>
  </si>
  <si>
    <t>Военный персонал и сотрудники правоохранительных органов, имеющие специальные звания</t>
  </si>
  <si>
    <t>239</t>
  </si>
  <si>
    <t>248 00 00</t>
  </si>
  <si>
    <t>197</t>
  </si>
  <si>
    <t>Предоставление субсидий</t>
  </si>
  <si>
    <t>11</t>
  </si>
  <si>
    <t>340 00 00</t>
  </si>
  <si>
    <t>Мероприятия по землеустройству и землепользованию</t>
  </si>
  <si>
    <t>406</t>
  </si>
  <si>
    <t>Мероприятия в области гражданской промышленности</t>
  </si>
  <si>
    <t>407</t>
  </si>
  <si>
    <t>345 00 00</t>
  </si>
  <si>
    <t>Государственная поддержка малого предпринимательства</t>
  </si>
  <si>
    <t>521</t>
  </si>
  <si>
    <t>350 00 00</t>
  </si>
  <si>
    <t>327</t>
  </si>
  <si>
    <t>216</t>
  </si>
  <si>
    <t>Расходы, связанные с выполнением других обязательств государства</t>
  </si>
  <si>
    <t>Обеспечение деятельности подведомственных учреждений</t>
  </si>
  <si>
    <t>092 00 00</t>
  </si>
  <si>
    <t>Финансовая поддержка на возвратной основе</t>
  </si>
  <si>
    <t>520</t>
  </si>
  <si>
    <t>351 00 00</t>
  </si>
  <si>
    <t>Мероприятия в области жилищного хозяйства по строительству, реконструкции и приобретению жилых домов</t>
  </si>
  <si>
    <t>410</t>
  </si>
  <si>
    <t>Мероприятия в области коммунального хозяйства по развитию, реконструкции и замене инженерных сетей</t>
  </si>
  <si>
    <t>411</t>
  </si>
  <si>
    <t>Мероприятия по благоустройству городских и сельских поселений</t>
  </si>
  <si>
    <t>517 00 00</t>
  </si>
  <si>
    <t>420 00 00</t>
  </si>
  <si>
    <t>421 00 00</t>
  </si>
  <si>
    <t>422 00 00</t>
  </si>
  <si>
    <t>423 00 00</t>
  </si>
  <si>
    <t>424 00 00</t>
  </si>
  <si>
    <t>429 00 00</t>
  </si>
  <si>
    <t>Переподготовка и повышение квалификации кадров</t>
  </si>
  <si>
    <t>432 00 00</t>
  </si>
  <si>
    <t>Оздоровление детей и подростков</t>
  </si>
  <si>
    <t>452</t>
  </si>
  <si>
    <t>431 00 00</t>
  </si>
  <si>
    <t>Государственная поддержка в сфере образования</t>
  </si>
  <si>
    <t>285</t>
  </si>
  <si>
    <t>09</t>
  </si>
  <si>
    <t>452 00 00</t>
  </si>
  <si>
    <t>436 00 00</t>
  </si>
  <si>
    <t>447</t>
  </si>
  <si>
    <t>Расходы на проведение общероссийских мероприятий для детей и учащейся молодежи</t>
  </si>
  <si>
    <t>440 00 00</t>
  </si>
  <si>
    <t>441 00 00</t>
  </si>
  <si>
    <t>442 00 00</t>
  </si>
  <si>
    <t>457 00 00</t>
  </si>
  <si>
    <t>470 00 00</t>
  </si>
  <si>
    <t>471 00 00</t>
  </si>
  <si>
    <t>478 00 00</t>
  </si>
  <si>
    <t>512 00 00</t>
  </si>
  <si>
    <t>455</t>
  </si>
  <si>
    <t>513 00 00</t>
  </si>
  <si>
    <t>Мероприятия в области здравоохранеия, спорта и физической культуры, туризма</t>
  </si>
  <si>
    <t>10</t>
  </si>
  <si>
    <t>514 00 00</t>
  </si>
  <si>
    <t>505 00 00</t>
  </si>
  <si>
    <t>Субсидии на предоставление мер социальной поддержки реабилитированных лиц и лиц, признанных пострадавшими от политических репрессий</t>
  </si>
  <si>
    <t>477</t>
  </si>
  <si>
    <t>563</t>
  </si>
  <si>
    <t>Мероприятия в области социальной политики</t>
  </si>
  <si>
    <t>482</t>
  </si>
  <si>
    <t>520 00 00</t>
  </si>
  <si>
    <t>х</t>
  </si>
  <si>
    <t>450</t>
  </si>
  <si>
    <t>453</t>
  </si>
  <si>
    <t>Государственная поддержка в сфере культуры, кинематографии и средств массовой информации</t>
  </si>
  <si>
    <t>В том числе:</t>
  </si>
  <si>
    <t>Библиотеки: Филиал № 5 Березовка</t>
  </si>
  <si>
    <t>Библиотеки: Филиал № 10 Гирвасс</t>
  </si>
  <si>
    <t>Библиотеки: Филиал № 18 Кедрозеро</t>
  </si>
  <si>
    <t>Библиотеки: Филиал № 6 Кончезеро</t>
  </si>
  <si>
    <t>Библиотеки: Филиал № 24 Кяппесельга</t>
  </si>
  <si>
    <t>Библиотеки: Филиал № 8 Нелгомозеро</t>
  </si>
  <si>
    <t>Библиотеки: Филиал № 14 Новинка</t>
  </si>
  <si>
    <t>Библиотеки: Филиал № 7 Спасская губа</t>
  </si>
  <si>
    <t>Библиотеки: Филиал № 15 Янишполе</t>
  </si>
  <si>
    <t>Детские дошкольные учреждения: Гирвасское № 1</t>
  </si>
  <si>
    <t>Детские дошкольные учреждения: Гирвасское № 2</t>
  </si>
  <si>
    <t>Детские дошкольные учреждения: Кедрозерское</t>
  </si>
  <si>
    <t>Детские дошкольные учреждения: Кончезерское</t>
  </si>
  <si>
    <t>Детские дошкольные учреждения: Кяппесельгское</t>
  </si>
  <si>
    <t>Детские дошкольные учреждения: Нелгомозерское</t>
  </si>
  <si>
    <t>Детские дошкольные учреждения: Спасогубское</t>
  </si>
  <si>
    <t>Детские дошкольные учреждения: Янишпольское</t>
  </si>
  <si>
    <t>Детские дошкольные учреждения: городское № 5</t>
  </si>
  <si>
    <t>Детские дошкольные учреждения: городское № 6</t>
  </si>
  <si>
    <t>Детские дошкольные учреждения: городское № 14</t>
  </si>
  <si>
    <t>Детские дошкольные учреждения: городское № 15</t>
  </si>
  <si>
    <t>Детские дошкольные учреждения: городское № 16</t>
  </si>
  <si>
    <t>Детские дошкольные учреждения: городское № 17</t>
  </si>
  <si>
    <t>Детские дошкольные учреждения: городское № 18</t>
  </si>
  <si>
    <t>Детские дошкольные учреждения: городское № 20</t>
  </si>
  <si>
    <t>Школы-детские сады, школы начальные, неполные средние, средние: Березовская школа-сад</t>
  </si>
  <si>
    <t>Школы-детские сады, школы начальные, неполные средние, средние: Гирвасская СШ</t>
  </si>
  <si>
    <t>Школы-детские сады, школы начальные, неполные средние, средние: Юркостровская школа-сад</t>
  </si>
  <si>
    <t>Школы-детские сады, школы начальные, неполные средние, средние: Кедрозерская СШ</t>
  </si>
  <si>
    <t>Школы-детские сады, школы начальные, неполные средние, средние: Кончезерская СШ</t>
  </si>
  <si>
    <t>Школы-детские сады, школы начальные, неполные средние, средние: Кяппесельгская СШ</t>
  </si>
  <si>
    <t>Школы-детские сады, школы начальные, неполные средние, средние: Нелгомозерская СШ</t>
  </si>
  <si>
    <t>Школы-детские сады, школы начальные, неполные средние, средние: Новинская школа-сад</t>
  </si>
  <si>
    <t>Школы-детские сады, школы начальные, неполные средние, средние: Спасогубская СШ</t>
  </si>
  <si>
    <t>Школы-детские сады, школы начальные, неполные средние, средние: Сунская СШ</t>
  </si>
  <si>
    <t>Школы-детские сады, школы начальные, неполные средние, средние: городская СШ № 1</t>
  </si>
  <si>
    <t>Школы-детские сады, школы начальные, неполные средние, средние: городская СШ № 2</t>
  </si>
  <si>
    <t>Школы-детские сады, школы начальные, неполные средние, средние: городская СШ № 3</t>
  </si>
  <si>
    <t>Школы-детские сады, школы начальные, неполные средние, средние: городская СШ № 6</t>
  </si>
  <si>
    <t>Школы-детские сады, школы начальные, неполные средние, средние: городская СШ № 7</t>
  </si>
  <si>
    <t>Школы-детские сады, школы начальные, неполные средние, средние: городская СШ № 8</t>
  </si>
  <si>
    <t>Школы-детские сады, школы начальные, неполные средние, средние: вечерняя (сменная) школа</t>
  </si>
  <si>
    <t>Школы-детские сады, школы начальные, неполные средние, средние: общеобразовательный лицей</t>
  </si>
  <si>
    <t>Учреждения по внешкольной работе с детьми: ФОК "Здоровье"</t>
  </si>
  <si>
    <t>Учреждения по внешкольной работе с детьми: ДЮСШ № 2</t>
  </si>
  <si>
    <t>Учреждения по внешкольной работе с детьми: ДМШ</t>
  </si>
  <si>
    <t>Учреждения по внешкольной работе с детьми: ДХШ</t>
  </si>
  <si>
    <t>Организация / объект</t>
  </si>
  <si>
    <t>Организация: Администрация Кондопожского района</t>
  </si>
  <si>
    <t>Организация: Гирвасская администрация</t>
  </si>
  <si>
    <t>Организация: Кедрозерская администрация</t>
  </si>
  <si>
    <t>Организация: Кончезерская администрация</t>
  </si>
  <si>
    <t>Организация: Новинская администрация</t>
  </si>
  <si>
    <t>Организация: Янишпольская администрация</t>
  </si>
  <si>
    <t>Организация: Кондопожский ГОО</t>
  </si>
  <si>
    <t>Организация: МУЗ "Кондопожская ЦРБ"</t>
  </si>
  <si>
    <t>Организация: Городские детские дошкольные учреждения</t>
  </si>
  <si>
    <t>Организация: Сельские детские дошкольные учреждения</t>
  </si>
  <si>
    <t>511 00 00</t>
  </si>
  <si>
    <t>Расходы, связанные с подготовкой населения и организаций к действиям в чрезвычайной ситуации в мирное и военное время</t>
  </si>
  <si>
    <t>219 00 00</t>
  </si>
  <si>
    <t>261</t>
  </si>
  <si>
    <t>расходы по основной деятельности</t>
  </si>
  <si>
    <t>Библиотеки: ЦГБ, ЦГДБ, Филиал № 1, Филиал № 4</t>
  </si>
  <si>
    <t xml:space="preserve">Распределение расходов бюджета Кондопожского района на 2005 год по организациям </t>
  </si>
  <si>
    <t>Организация: Все организации</t>
  </si>
  <si>
    <t>Приложение № 7.19</t>
  </si>
  <si>
    <t>Приложение № 7.17</t>
  </si>
  <si>
    <t>Приложение № 7.14</t>
  </si>
  <si>
    <t>Приложение № 7.13</t>
  </si>
  <si>
    <t>Приложение № 7.11</t>
  </si>
  <si>
    <t>Приложение № 7.9</t>
  </si>
  <si>
    <t>Приложение № 7.8</t>
  </si>
  <si>
    <t>Приложение № 7.7</t>
  </si>
  <si>
    <t>Приложение № 7.6</t>
  </si>
  <si>
    <t>Приложение № 7.5</t>
  </si>
  <si>
    <t>Приложение № 7.4</t>
  </si>
  <si>
    <t>Приложение № 7.3</t>
  </si>
  <si>
    <t>Приложение № 7.2</t>
  </si>
  <si>
    <t>Распределение расходов бюджета Кондопожского района</t>
  </si>
  <si>
    <t xml:space="preserve">на реализацию целевых программ в 2005 году </t>
  </si>
  <si>
    <t>Приложение № 8</t>
  </si>
  <si>
    <t>в том числе</t>
  </si>
  <si>
    <t>Центр социального обслуживания населения и реабилитации инвалидов</t>
  </si>
  <si>
    <t>Наименование программы, исполнитель</t>
  </si>
  <si>
    <t>1. Программа социальной защиты малоимущих категорий населения Кондопожского района на 2005 год</t>
  </si>
  <si>
    <t>к Решению Кондопожского районного Совета от 29 декабря 2004 г.</t>
  </si>
  <si>
    <t>317 00 00</t>
  </si>
  <si>
    <t>366</t>
  </si>
  <si>
    <t>Отдельные мероприятия по другим видам транспорта</t>
  </si>
  <si>
    <t>Организация: Детский дом (смешанный)</t>
  </si>
  <si>
    <t>522 00 00</t>
  </si>
  <si>
    <t>Учреждения по внешкольной работе с детьми: СДЮСШ олимпийского резерва им. А.П.Шелгачева</t>
  </si>
  <si>
    <t>Учреждения по внешкольной работе с детьми: ДТДиЮ</t>
  </si>
  <si>
    <t>Приложение №</t>
  </si>
  <si>
    <t>(в редакции от 30 июня 2005 г.)</t>
  </si>
  <si>
    <t>202 00 00</t>
  </si>
  <si>
    <t>Мероприятия в топливно-энергетической области</t>
  </si>
  <si>
    <t>322</t>
  </si>
  <si>
    <t>515 00 00</t>
  </si>
  <si>
    <t>469 00 00</t>
  </si>
  <si>
    <t>490 00 00</t>
  </si>
  <si>
    <t>714</t>
  </si>
  <si>
    <t>Доплаты к пенсиям государственных служащих субъектов Российской Федерации и муниципальных служащих</t>
  </si>
  <si>
    <t>506 00 00</t>
  </si>
  <si>
    <t>565</t>
  </si>
  <si>
    <t>Предоставление льгот труженикам тыла за счет средств бюджетов субъектов Российской Федерации и местных бюджетов</t>
  </si>
  <si>
    <t>Предоставление льгот ветеранам труда за счет средств бюджетов субъектов Российской Федерации и местных бюджетов</t>
  </si>
  <si>
    <t>479</t>
  </si>
  <si>
    <t>Погашение задолженности бюджетов по обязательствам, вытекающим из Закона Российской Федерации "О реабилитации жертв политических репрессий"</t>
  </si>
  <si>
    <t>559</t>
  </si>
  <si>
    <t>Погашение задолженности бюджетов по обязательствам, вытекающим из Закона Российской Федерации "О донорстве крови и ее компонентов"</t>
  </si>
  <si>
    <t>755</t>
  </si>
  <si>
    <t>Другие пособия и компенсации</t>
  </si>
  <si>
    <t>Оказание социальной помощи</t>
  </si>
  <si>
    <t>5220000</t>
  </si>
  <si>
    <t>Организация: Муниципальное образовательное учреждение дополнительного образования (повышения квалификации) специалистов " Информационно-методический центр г.Кондопога Республики Карелия"</t>
  </si>
  <si>
    <t>Приложение № 7.25</t>
  </si>
  <si>
    <t>1001100</t>
  </si>
  <si>
    <t>Пособия по социальной помощи населению</t>
  </si>
  <si>
    <t>(в редакции от "07" декабря 2005 г.)</t>
  </si>
  <si>
    <t>(в редакции от "07" декабрь 2005 г.)</t>
  </si>
  <si>
    <t>к Решению Кондопожского районного Совета от 28 декабря 2005 г.</t>
  </si>
  <si>
    <t xml:space="preserve">Распределение расходов бюджета Кондопожского района на 2006 год по получателям </t>
  </si>
  <si>
    <t>218 00 00</t>
  </si>
  <si>
    <t>260</t>
  </si>
  <si>
    <t>Муниципальное образовательное учреждение Муниципальный общеобразовательный Лицей г.Кондопоги</t>
  </si>
  <si>
    <t>Муниципальное образовательное учреждение Гирвасская средняя общеобразовательная школа</t>
  </si>
  <si>
    <t>Муниципальное образовательное учреждение дополнительного образования детей Физкультурно-оздоровительный клуб "Здоровье"</t>
  </si>
  <si>
    <t xml:space="preserve"> Нелгомозерская поселковая администрация</t>
  </si>
  <si>
    <t>220</t>
  </si>
  <si>
    <t>Обеспечение противопожарной безопасности</t>
  </si>
  <si>
    <t>450 00 00</t>
  </si>
  <si>
    <t>к Решению Кондопожского районного Совета от 27 декабря 2005 г.</t>
  </si>
  <si>
    <t>Администрация  Гирвасского сельского поселения</t>
  </si>
  <si>
    <t>Администрация  Янишпольского сельского поселения</t>
  </si>
  <si>
    <t>519 00 00</t>
  </si>
  <si>
    <t>070</t>
  </si>
  <si>
    <t>Составление(изменение и дополнение) списков кандидатов в присяжные заседатели федеральных судов общей юрисдикции в РФ</t>
  </si>
  <si>
    <t>623</t>
  </si>
  <si>
    <t>Ежемесячное денежное вознаграждение за класное руководство в государственных и муниципальных общеобразовательных школах</t>
  </si>
  <si>
    <t>Приложение № 7.22</t>
  </si>
  <si>
    <t xml:space="preserve"> Администрация Кондопожского городского поселения</t>
  </si>
  <si>
    <t xml:space="preserve">Оздоровление детей </t>
  </si>
  <si>
    <t>Осуществление первичного воинского учета на территориях, где отсутствуют военные комиссариаты</t>
  </si>
  <si>
    <t>609</t>
  </si>
  <si>
    <t>Подготовка и проведение сельскохозяйственной переписи</t>
  </si>
  <si>
    <t xml:space="preserve">519 00 00 </t>
  </si>
  <si>
    <t>617</t>
  </si>
  <si>
    <t xml:space="preserve">102 00 00 </t>
  </si>
  <si>
    <t>214</t>
  </si>
  <si>
    <t xml:space="preserve">Мероприятия в области коммунального хозяйства </t>
  </si>
  <si>
    <t>Строительство объектов общегражданского назначения</t>
  </si>
  <si>
    <t xml:space="preserve">517 00 00 </t>
  </si>
  <si>
    <t>616</t>
  </si>
  <si>
    <t>Обеспечение равной доступности услуг общественного транспорта</t>
  </si>
  <si>
    <t>679</t>
  </si>
  <si>
    <t>Строительство (приобретение) жилья для молодых семей и молодых специалистов на селе</t>
  </si>
  <si>
    <t>100 11 00</t>
  </si>
  <si>
    <t>624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</si>
  <si>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</si>
  <si>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 xml:space="preserve">                                                            Администрация Курортного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</si>
  <si>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Администрация Кедрозерского сельского поселения</t>
  </si>
  <si>
    <t xml:space="preserve"> Администрация Кончезерского сельского поселения</t>
  </si>
  <si>
    <t xml:space="preserve"> Администрация Кяппесельгского сельского поселения </t>
  </si>
  <si>
    <t xml:space="preserve"> Администрация Петровского сельского поселения</t>
  </si>
  <si>
    <t>Администрация  Новинского сельского поселения</t>
  </si>
  <si>
    <t>042</t>
  </si>
  <si>
    <t>Глава местной администрации (исполнительно-распорядительного органа муниципального образования)</t>
  </si>
  <si>
    <t>(в редакции от 23 ноября 2006г.)</t>
  </si>
  <si>
    <t>расходы,предусмотренные условиями получения субвенций,субсидий</t>
  </si>
  <si>
    <t>528 00 00</t>
  </si>
  <si>
    <t>501</t>
  </si>
  <si>
    <t>Дотация на выравнивание  уровня бюджетной обеспеченности</t>
  </si>
  <si>
    <t>Проведение мероприятий для детей и молодежи</t>
  </si>
  <si>
    <t>795 0000</t>
  </si>
  <si>
    <t>Наименование</t>
  </si>
  <si>
    <t>1.</t>
  </si>
  <si>
    <t>1.1.</t>
  </si>
  <si>
    <t>1.2.</t>
  </si>
  <si>
    <t>1.3.</t>
  </si>
  <si>
    <t>1.4.</t>
  </si>
  <si>
    <t>1.5.</t>
  </si>
  <si>
    <t>1.6.</t>
  </si>
  <si>
    <t>1.7.</t>
  </si>
  <si>
    <t>523</t>
  </si>
  <si>
    <t>Субвенции местным бюджетам на выполнение передаваемых полномочий субъектов Российской Федерации</t>
  </si>
  <si>
    <t>534</t>
  </si>
  <si>
    <t>Субвенции местным бюджетам на предоставление субсидий гражданам на оплату жилого помещения и коммунальных услуг</t>
  </si>
  <si>
    <t>Гирвасское сельское поселение</t>
  </si>
  <si>
    <t>Кедрозерское сельское поселение</t>
  </si>
  <si>
    <t>Кяппесельгское сельское  поселение</t>
  </si>
  <si>
    <t>Кончезерское сельское поселение</t>
  </si>
  <si>
    <t>Новинское сельское поселение</t>
  </si>
  <si>
    <t>Петровское сельское поселение</t>
  </si>
  <si>
    <t>Янишпольское сельское поселение</t>
  </si>
  <si>
    <t xml:space="preserve">№ </t>
  </si>
  <si>
    <t>к Решению Совета Кондопожского муниципального района</t>
  </si>
  <si>
    <t>от 26 декабря 2006 года</t>
  </si>
  <si>
    <t>"О бюджете Кондопожского муниципального района на 2007 год"</t>
  </si>
  <si>
    <t>2.</t>
  </si>
  <si>
    <t>2.1.</t>
  </si>
  <si>
    <t>2.2.</t>
  </si>
  <si>
    <t>2.3.</t>
  </si>
  <si>
    <t>2.4.</t>
  </si>
  <si>
    <t>2.5.</t>
  </si>
  <si>
    <t>2.6.</t>
  </si>
  <si>
    <t>2.7.</t>
  </si>
  <si>
    <t>ИТОГО:</t>
  </si>
  <si>
    <t>3.1.</t>
  </si>
  <si>
    <t>3.2.</t>
  </si>
  <si>
    <t>3.3.</t>
  </si>
  <si>
    <t>3.4.</t>
  </si>
  <si>
    <t>3.5.</t>
  </si>
  <si>
    <t>3.6.</t>
  </si>
  <si>
    <t>3.7.</t>
  </si>
  <si>
    <t>3.8.</t>
  </si>
  <si>
    <t>Кондопожское городское поселение</t>
  </si>
  <si>
    <t xml:space="preserve">Дотация на выравнивание уровня бюджетной обеспеченности поселений </t>
  </si>
  <si>
    <t>3.</t>
  </si>
  <si>
    <t>Целевые межбюджетные трансферты перечисляемые из бюджета Кондопожского муниципального района бюджетам  поселений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</si>
  <si>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4.</t>
  </si>
  <si>
    <t>4.1.</t>
  </si>
  <si>
    <t>4.2.</t>
  </si>
  <si>
    <t>4.3.</t>
  </si>
  <si>
    <t>4.4.</t>
  </si>
  <si>
    <t>4.5.</t>
  </si>
  <si>
    <t>Целевые межбюджетные трансферты, перечисляемые из бюджета Кондопожского муниципального района бюджетам сельских поселений на осуществление первичного воинского учета на территориях, где отсутствуют военные комиссариаты</t>
  </si>
  <si>
    <t>4.6.</t>
  </si>
  <si>
    <t>4.7.</t>
  </si>
  <si>
    <t>4.8.</t>
  </si>
  <si>
    <t>Иные межбюджетные трансферты перечисляемые из бюджета Кондопожского муниципального района бюджетам  сельских поселений  на обеспечение сбалансированности бюджетов поселений</t>
  </si>
  <si>
    <t>Нераспределенный резерв</t>
  </si>
  <si>
    <t>(рублей)</t>
  </si>
  <si>
    <t>1.8.</t>
  </si>
  <si>
    <t>6.1.</t>
  </si>
  <si>
    <t>7.1.</t>
  </si>
  <si>
    <t>8.1.</t>
  </si>
  <si>
    <t>9.1.</t>
  </si>
  <si>
    <t>10.1.</t>
  </si>
  <si>
    <t>11.1.</t>
  </si>
  <si>
    <t>12.1.</t>
  </si>
  <si>
    <t>12.2.</t>
  </si>
  <si>
    <t>13.1.</t>
  </si>
  <si>
    <t>14.1.</t>
  </si>
  <si>
    <t>14.2.</t>
  </si>
  <si>
    <t>Иные межбюджетные трансферты на поддержку развития практик инициативного бюджетирования в муниципальных образованиях</t>
  </si>
  <si>
    <t>16.1.</t>
  </si>
  <si>
    <t>17.1.</t>
  </si>
  <si>
    <t>5.1.</t>
  </si>
  <si>
    <t>Иные межбюджетные трансферты перечисляемые из бюджета Кондопожского муниципального района бюджетам сельских поселений на осуществление переданных полномочий по обеспечению проживающих в поселении и нуждающихся в жилых помещениях малоимущих граждан жилыми помещениями в части ведения учета граждан, нуждающихся в жилых помещениях; в части осуществления взаимодействия с территориальными органами Миграционных пунктов Министерства внутренних дел Российской Федерации по месту пребывания и по месту жительства в пределах Российской Федерации</t>
  </si>
  <si>
    <t>10.</t>
  </si>
  <si>
    <t>11.</t>
  </si>
  <si>
    <t>Иные межбюджетные трансферты перечисляемые из бюджета Кондопожского муниципального района бюджетам сельских поселений на осуществление переданных полномочий в части организации в границах поселения водоснабжения населения в пределах полномочий, установленных законодательством Российской Федерации</t>
  </si>
  <si>
    <t>12.</t>
  </si>
  <si>
    <t>13.</t>
  </si>
  <si>
    <t>14.</t>
  </si>
  <si>
    <t xml:space="preserve">Иные межбюджетные трансферты бюджетам муниципальных образований на поощрение муниципальных управленческих команд за достижение показателей деятельности органов исполнительной власти субъектов Российской Федерации </t>
  </si>
  <si>
    <t>15.</t>
  </si>
  <si>
    <t>Иные межбюджетные трансферты перечисляемые из бюджета Кондопожского муниципального района бюджетам городских поселений на реализацию мероприятий государственной программы Республики Карелия "Обеспечение доступным и комфортным жильем и жилищно-коммунальным услугами" (в целях реализации мероприятий по сносу многоквартирных домов, признанных аварийными в рамках Региональной адресной программы по переселению граждан из аварийного жилищного фонда на 2019-2023 годы) на 2021 год</t>
  </si>
  <si>
    <t>Иные межбюджетные трансферты бюджетам муниципальных образований на поддержку развития территориального общественного самоуправления</t>
  </si>
  <si>
    <t>16.2.</t>
  </si>
  <si>
    <t>16.3.</t>
  </si>
  <si>
    <t>16.4.</t>
  </si>
  <si>
    <t>16.5.</t>
  </si>
  <si>
    <t>17.</t>
  </si>
  <si>
    <t>Иные межбюджетные трансферты, перечисляемые из бюджета Кондопожского муниципального района бюджетам городских поселений на реализацию мероприятий по повышению инвестиционной привлекательности территорий опережающего социально-экономического развития, создаваемых на территории монопрофильных муниципальных образований Российской Федерации (моногородов), в части разработки проектов зон охраны объектов культурного наследия в целях снижения ограничений в использовании земельных участков</t>
  </si>
  <si>
    <t>16.</t>
  </si>
  <si>
    <t>15.1.</t>
  </si>
  <si>
    <t>9.</t>
  </si>
  <si>
    <t>8.</t>
  </si>
  <si>
    <t>7.</t>
  </si>
  <si>
    <t>6.</t>
  </si>
  <si>
    <t>5.</t>
  </si>
  <si>
    <t>Первоначально утвержденные значения в соответствии с решением</t>
  </si>
  <si>
    <t>Отклонение фактического исполнения от первоначального решения</t>
  </si>
  <si>
    <t>Отклонение фактического исполнения от уточненного решения</t>
  </si>
  <si>
    <t>6=5-3</t>
  </si>
  <si>
    <t>7=5-4</t>
  </si>
  <si>
    <t>Сведения о фактических расходах на предоставление межбюджетных трансфертов бюджетам поселений за 2022 год</t>
  </si>
  <si>
    <t>Утвержденные значения в соответствии с решением ( с учетом изменений)</t>
  </si>
  <si>
    <t>Иные межбюджетные трансферты, перечисляемые из бюджета Кондопожского муниципального района бюджетам сельских поселений на стимулирование объединения муниципальных образований в Республике Карелия</t>
  </si>
  <si>
    <t>Исполнено за  2022 год</t>
  </si>
  <si>
    <t xml:space="preserve">Субсидия бюджетам муниципальных образований на реализацию мероприятий по переселению граждан из аварийного жилищного фонда </t>
  </si>
  <si>
    <t xml:space="preserve">Субсидия бюджетам муниципальных образований на реализацию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 </t>
  </si>
  <si>
    <t>Иные межбюджетные трансферты на мероприятия по ремонту муниципальных учреждений в сфере культуры (Кяппесельгское сельское поселение)</t>
  </si>
  <si>
    <t>Иные межбюджетные трансферты на мероприятия по ремонту муниципальных учреждений в сфере культуры (в части разработки проектной документации)</t>
  </si>
  <si>
    <t>11.2.</t>
  </si>
  <si>
    <t>11.3.</t>
  </si>
  <si>
    <t>11.4.</t>
  </si>
  <si>
    <t>Субсидия на поддержку местных инициатив граждан, проживающих в муниципальных образованиях в Республике Карелия</t>
  </si>
  <si>
    <t>Субсидия местным бюджетам на реализацию мероприятий государственной программы Республики Карелия «Развитие культуры» (в целях реализации мероприятий по сохранению мемориальных, военно-исторических объектов и памятников)</t>
  </si>
  <si>
    <t>Иные межбюджетные трансферты на реализацию мероприятий государственной программы Республики Карелия "Развитие транспортной системы" (в целях проектирования, ремонта и содержания автомобильных дорог общего пользования местного значения)</t>
  </si>
  <si>
    <t>Иные межбюджетные трансферты на обеспечение доступа органов местного самоуправления и муниципальных учреждений к сети Интернет</t>
  </si>
  <si>
    <t>15.2.</t>
  </si>
  <si>
    <t>15.3.</t>
  </si>
  <si>
    <t>15.4.</t>
  </si>
  <si>
    <t>15.5.</t>
  </si>
  <si>
    <t>15.6.</t>
  </si>
  <si>
    <t>15.7.</t>
  </si>
  <si>
    <t>Иные межбюджетные трансферты на реализацию мероприятий государственной программы Республики Карелия «Развитие культуры» (в целях частичной компенсации расходов на повышение оплаты труда работников бюджетной сферы)</t>
  </si>
  <si>
    <t>16.6.</t>
  </si>
  <si>
    <t>17.2.</t>
  </si>
  <si>
    <t>17.3.</t>
  </si>
  <si>
    <t>17.4.</t>
  </si>
  <si>
    <t>17.5.</t>
  </si>
  <si>
    <t>17.6.</t>
  </si>
  <si>
    <t>17.7.</t>
  </si>
  <si>
    <t>Иные межбюджетные трансферты на мероприятия по внесению изменений в документы территориального планирования и градостроительного зонирования муниципальных образований</t>
  </si>
  <si>
    <t>18.</t>
  </si>
  <si>
    <t>18.1.</t>
  </si>
  <si>
    <t>19.</t>
  </si>
  <si>
    <t>19.1.</t>
  </si>
  <si>
    <t>19.2.</t>
  </si>
  <si>
    <t>19.3.</t>
  </si>
  <si>
    <t>20.</t>
  </si>
  <si>
    <t>20.1.</t>
  </si>
  <si>
    <t>20.2.</t>
  </si>
  <si>
    <t>20.3.</t>
  </si>
  <si>
    <t>20.4.</t>
  </si>
  <si>
    <t>20.5.</t>
  </si>
  <si>
    <t>20.6.</t>
  </si>
  <si>
    <t>20.7.</t>
  </si>
  <si>
    <t>21.</t>
  </si>
  <si>
    <t>Иные межбюджетные трансферты на содействие решению вопросов, направленных в государственной информационной системе "Активный гражданин Республики Карелия"</t>
  </si>
  <si>
    <t>21.1.</t>
  </si>
  <si>
    <t>21.2.</t>
  </si>
  <si>
    <t>21.3.</t>
  </si>
  <si>
    <t>21.4.</t>
  </si>
  <si>
    <t>21.5.</t>
  </si>
  <si>
    <t>21.6.</t>
  </si>
  <si>
    <t>21.7.</t>
  </si>
  <si>
    <t>21.8.</t>
  </si>
  <si>
    <t>22.</t>
  </si>
  <si>
    <t>22.1.</t>
  </si>
  <si>
    <t>22.2.</t>
  </si>
  <si>
    <t>22.3.</t>
  </si>
  <si>
    <t>22.4.</t>
  </si>
  <si>
    <t>23.</t>
  </si>
  <si>
    <t>Иные межбюджетные трансферты на мероприятия по обеспечению безопасности пешеходной инфраструктуры</t>
  </si>
  <si>
    <t>23.1.</t>
  </si>
  <si>
    <t>24.</t>
  </si>
  <si>
    <t>24.1.</t>
  </si>
  <si>
    <t>25.</t>
  </si>
  <si>
    <t>Иные межбюджетные трансферты на поощрение победителей регионального этапа Всероссийского конкурса "Лучшая муниципальная практика"</t>
  </si>
  <si>
    <t>25.1.</t>
  </si>
  <si>
    <t>26.</t>
  </si>
  <si>
    <t>Прочие дотации</t>
  </si>
  <si>
    <t>26.1.</t>
  </si>
  <si>
    <t>Субсидия бюджетам муниципальных районов на реализацию мероприятий государственной программы Республики Карелия "Обеспечение доступным и комфортным жильем и жилищно-коммунальными услугами" (в целях реализации мероприятий по обеспечению необходимой инфраструктурой земельных участков, предоставляемых семьям, имеющих трех и более детей для индивидуального жилищного строительства)</t>
  </si>
  <si>
    <t>27.</t>
  </si>
  <si>
    <t>27.1.</t>
  </si>
  <si>
    <t>28.</t>
  </si>
  <si>
    <t>Иные межбюджетные трансферты из бюджета Республики Карелия бюджетам муниципальных районов (городских округов) на мероприятия по государственной поддержке муниципальных образований для участия в конкурсе лучших проектов туристского кода</t>
  </si>
  <si>
    <t>28.1.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</si>
</sst>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"/>
    <numFmt numFmtId="177" formatCode="0.0000"/>
    <numFmt numFmtId="178" formatCode="0.000"/>
    <numFmt numFmtId="179" formatCode="[$€-2]\ ###,000_);[Red]\([$€-2]\ ###,000\)"/>
    <numFmt numFmtId="180" formatCode="#,##0.00_ ;\-#,##0.00\ "/>
    <numFmt numFmtId="181" formatCode="#,##0.0_ ;\-#,##0.0\ "/>
    <numFmt numFmtId="182" formatCode="#,##0.0_ ;[Red]\-#,##0.0\ "/>
  </numFmts>
  <fonts count="56">
    <font>
      <sz val="10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0" xfId="0" applyFont="1" applyAlignment="1">
      <alignment/>
    </xf>
    <xf numFmtId="175" fontId="2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7" fillId="33" borderId="13" xfId="0" applyFont="1" applyFill="1" applyBorder="1" applyAlignment="1">
      <alignment horizontal="right" vertical="top" wrapText="1"/>
    </xf>
    <xf numFmtId="49" fontId="0" fillId="33" borderId="13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3" xfId="0" applyFont="1" applyBorder="1" applyAlignment="1">
      <alignment horizontal="right" vertical="top" wrapText="1"/>
    </xf>
    <xf numFmtId="0" fontId="0" fillId="0" borderId="14" xfId="0" applyBorder="1" applyAlignment="1">
      <alignment/>
    </xf>
    <xf numFmtId="49" fontId="0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175" fontId="11" fillId="0" borderId="10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175" fontId="1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 wrapText="1"/>
    </xf>
    <xf numFmtId="175" fontId="12" fillId="0" borderId="10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75" fontId="12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175" fontId="13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2" fontId="2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4" fontId="16" fillId="0" borderId="10" xfId="0" applyNumberFormat="1" applyFont="1" applyFill="1" applyBorder="1" applyAlignment="1">
      <alignment horizontal="center" vertical="center"/>
    </xf>
    <xf numFmtId="0" fontId="17" fillId="34" borderId="0" xfId="0" applyFont="1" applyFill="1" applyAlignment="1">
      <alignment vertical="center"/>
    </xf>
    <xf numFmtId="0" fontId="19" fillId="34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/>
    </xf>
    <xf numFmtId="16" fontId="18" fillId="0" borderId="1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justify" vertical="center" wrapText="1"/>
    </xf>
    <xf numFmtId="0" fontId="16" fillId="0" borderId="17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17" fillId="35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G33" sqref="G3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259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84" t="s">
        <v>20</v>
      </c>
      <c r="B8" s="82" t="s">
        <v>0</v>
      </c>
      <c r="C8" s="82" t="s">
        <v>1</v>
      </c>
      <c r="D8" s="82" t="s">
        <v>2</v>
      </c>
      <c r="E8" s="82" t="s">
        <v>3</v>
      </c>
      <c r="F8" s="77" t="s">
        <v>33</v>
      </c>
      <c r="G8" s="78"/>
      <c r="H8" s="79"/>
    </row>
    <row r="9" spans="1:8" s="32" customFormat="1" ht="12.75" customHeight="1">
      <c r="A9" s="85"/>
      <c r="B9" s="83"/>
      <c r="C9" s="83"/>
      <c r="D9" s="83"/>
      <c r="E9" s="83"/>
      <c r="F9" s="80" t="s">
        <v>23</v>
      </c>
      <c r="G9" s="86" t="s">
        <v>212</v>
      </c>
      <c r="H9" s="87"/>
    </row>
    <row r="10" spans="1:8" ht="65.25">
      <c r="A10" s="85"/>
      <c r="B10" s="83"/>
      <c r="C10" s="83"/>
      <c r="D10" s="83"/>
      <c r="E10" s="83"/>
      <c r="F10" s="81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70">SUM(G13:H13)</f>
        <v>0</v>
      </c>
      <c r="G13" s="9"/>
      <c r="H13" s="9"/>
    </row>
    <row r="14" spans="1:8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52"/>
      <c r="H14" s="9"/>
    </row>
    <row r="15" spans="1:8" ht="38.25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52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52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52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>SUM(G71:H71)</f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5"/>
  <sheetViews>
    <sheetView zoomScalePageLayoutView="0" workbookViewId="0" topLeftCell="A1">
      <pane xSplit="5" ySplit="11" topLeftCell="F80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A84" sqref="A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251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84" t="s">
        <v>20</v>
      </c>
      <c r="B8" s="82" t="s">
        <v>0</v>
      </c>
      <c r="C8" s="82" t="s">
        <v>1</v>
      </c>
      <c r="D8" s="82" t="s">
        <v>2</v>
      </c>
      <c r="E8" s="82" t="s">
        <v>3</v>
      </c>
      <c r="F8" s="77" t="s">
        <v>33</v>
      </c>
      <c r="G8" s="78"/>
      <c r="H8" s="79"/>
    </row>
    <row r="9" spans="1:8" s="32" customFormat="1" ht="12.75" customHeight="1">
      <c r="A9" s="85"/>
      <c r="B9" s="83"/>
      <c r="C9" s="83"/>
      <c r="D9" s="83"/>
      <c r="E9" s="83"/>
      <c r="F9" s="80" t="s">
        <v>23</v>
      </c>
      <c r="G9" s="86" t="s">
        <v>212</v>
      </c>
      <c r="H9" s="87"/>
    </row>
    <row r="10" spans="1:8" ht="65.25">
      <c r="A10" s="85"/>
      <c r="B10" s="83"/>
      <c r="C10" s="83"/>
      <c r="D10" s="83"/>
      <c r="E10" s="83"/>
      <c r="F10" s="81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48"/>
      <c r="H60" s="48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48"/>
      <c r="H61" s="48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48"/>
      <c r="H62" s="48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48"/>
      <c r="H63" s="48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48"/>
      <c r="H64" s="48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48"/>
      <c r="H65" s="48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48"/>
      <c r="H66" s="48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48">
        <f>SUM(G86:G93)</f>
        <v>0</v>
      </c>
      <c r="H68" s="48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139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54"/>
      <c r="H77" s="9"/>
    </row>
    <row r="78" spans="1:8" ht="12.75">
      <c r="A78" s="3" t="s">
        <v>140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54"/>
      <c r="H78" s="9"/>
    </row>
    <row r="79" spans="1:8" ht="12.75">
      <c r="A79" s="3" t="s">
        <v>141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54"/>
      <c r="H79" s="9"/>
    </row>
    <row r="80" spans="1:8" ht="12.75">
      <c r="A80" s="3" t="s">
        <v>142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54"/>
      <c r="H80" s="9"/>
    </row>
    <row r="81" spans="1:8" ht="12.75">
      <c r="A81" s="3" t="s">
        <v>143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54"/>
      <c r="H81" s="9"/>
    </row>
    <row r="82" spans="1:8" ht="12.75">
      <c r="A82" s="3" t="s">
        <v>144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54"/>
      <c r="H82" s="9"/>
    </row>
    <row r="83" spans="1:8" ht="12.75">
      <c r="A83" s="3" t="s">
        <v>145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54"/>
      <c r="H83" s="9"/>
    </row>
    <row r="84" spans="1:8" ht="12.75">
      <c r="A84" s="3" t="s">
        <v>146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54"/>
      <c r="H84" s="9"/>
    </row>
    <row r="86" spans="1:8" ht="12.75">
      <c r="A86" s="3" t="s">
        <v>139</v>
      </c>
      <c r="B86" s="46" t="s">
        <v>116</v>
      </c>
      <c r="C86" s="7" t="s">
        <v>9</v>
      </c>
      <c r="D86" s="7" t="s">
        <v>118</v>
      </c>
      <c r="E86" s="7" t="s">
        <v>38</v>
      </c>
      <c r="F86" s="9">
        <f aca="true" t="shared" si="3" ref="F86:F93">SUM(G86:H86)</f>
        <v>0</v>
      </c>
      <c r="G86" s="54"/>
      <c r="H86" s="9"/>
    </row>
    <row r="87" spans="1:8" ht="12.75">
      <c r="A87" s="3" t="s">
        <v>140</v>
      </c>
      <c r="B87" s="46" t="s">
        <v>116</v>
      </c>
      <c r="C87" s="7" t="s">
        <v>9</v>
      </c>
      <c r="D87" s="7" t="s">
        <v>118</v>
      </c>
      <c r="E87" s="7" t="s">
        <v>38</v>
      </c>
      <c r="F87" s="9">
        <f t="shared" si="3"/>
        <v>0</v>
      </c>
      <c r="G87" s="54"/>
      <c r="H87" s="9"/>
    </row>
    <row r="88" spans="1:8" ht="12.75">
      <c r="A88" s="3" t="s">
        <v>141</v>
      </c>
      <c r="B88" s="46" t="s">
        <v>116</v>
      </c>
      <c r="C88" s="7" t="s">
        <v>9</v>
      </c>
      <c r="D88" s="7" t="s">
        <v>118</v>
      </c>
      <c r="E88" s="7" t="s">
        <v>38</v>
      </c>
      <c r="F88" s="9">
        <f t="shared" si="3"/>
        <v>0</v>
      </c>
      <c r="G88" s="54"/>
      <c r="H88" s="9"/>
    </row>
    <row r="89" spans="1:8" ht="12.75">
      <c r="A89" s="3" t="s">
        <v>142</v>
      </c>
      <c r="B89" s="46" t="s">
        <v>116</v>
      </c>
      <c r="C89" s="7" t="s">
        <v>9</v>
      </c>
      <c r="D89" s="7" t="s">
        <v>118</v>
      </c>
      <c r="E89" s="7" t="s">
        <v>38</v>
      </c>
      <c r="F89" s="9">
        <f t="shared" si="3"/>
        <v>0</v>
      </c>
      <c r="G89" s="54"/>
      <c r="H89" s="9"/>
    </row>
    <row r="90" spans="1:8" ht="12.75">
      <c r="A90" s="3" t="s">
        <v>143</v>
      </c>
      <c r="B90" s="46" t="s">
        <v>116</v>
      </c>
      <c r="C90" s="7" t="s">
        <v>9</v>
      </c>
      <c r="D90" s="7" t="s">
        <v>118</v>
      </c>
      <c r="E90" s="7" t="s">
        <v>38</v>
      </c>
      <c r="F90" s="9">
        <f t="shared" si="3"/>
        <v>0</v>
      </c>
      <c r="G90" s="54"/>
      <c r="H90" s="9"/>
    </row>
    <row r="91" spans="1:8" ht="12.75">
      <c r="A91" s="3" t="s">
        <v>144</v>
      </c>
      <c r="B91" s="46" t="s">
        <v>116</v>
      </c>
      <c r="C91" s="7" t="s">
        <v>9</v>
      </c>
      <c r="D91" s="7" t="s">
        <v>118</v>
      </c>
      <c r="E91" s="7" t="s">
        <v>38</v>
      </c>
      <c r="F91" s="9">
        <f t="shared" si="3"/>
        <v>0</v>
      </c>
      <c r="G91" s="54"/>
      <c r="H91" s="9"/>
    </row>
    <row r="92" spans="1:8" ht="12.75">
      <c r="A92" s="3" t="s">
        <v>145</v>
      </c>
      <c r="B92" s="46" t="s">
        <v>116</v>
      </c>
      <c r="C92" s="7" t="s">
        <v>9</v>
      </c>
      <c r="D92" s="7" t="s">
        <v>118</v>
      </c>
      <c r="E92" s="7" t="s">
        <v>38</v>
      </c>
      <c r="F92" s="9">
        <f t="shared" si="3"/>
        <v>0</v>
      </c>
      <c r="G92" s="54"/>
      <c r="H92" s="9"/>
    </row>
    <row r="93" spans="1:8" ht="12.75">
      <c r="A93" s="3" t="s">
        <v>146</v>
      </c>
      <c r="B93" s="46" t="s">
        <v>116</v>
      </c>
      <c r="C93" s="7" t="s">
        <v>9</v>
      </c>
      <c r="D93" s="7" t="s">
        <v>118</v>
      </c>
      <c r="E93" s="7" t="s">
        <v>38</v>
      </c>
      <c r="F93" s="9">
        <f t="shared" si="3"/>
        <v>0</v>
      </c>
      <c r="G93" s="54"/>
      <c r="H93" s="9"/>
    </row>
    <row r="1134" ht="15.75">
      <c r="A1134" s="2"/>
    </row>
    <row r="1135" ht="15.75">
      <c r="A113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51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B73" sqref="B7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84" t="s">
        <v>20</v>
      </c>
      <c r="B8" s="82" t="s">
        <v>0</v>
      </c>
      <c r="C8" s="82" t="s">
        <v>1</v>
      </c>
      <c r="D8" s="82" t="s">
        <v>2</v>
      </c>
      <c r="E8" s="82" t="s">
        <v>3</v>
      </c>
      <c r="F8" s="77" t="s">
        <v>33</v>
      </c>
      <c r="G8" s="78"/>
      <c r="H8" s="79"/>
    </row>
    <row r="9" spans="1:8" s="32" customFormat="1" ht="12.75" customHeight="1">
      <c r="A9" s="85"/>
      <c r="B9" s="83"/>
      <c r="C9" s="83"/>
      <c r="D9" s="83"/>
      <c r="E9" s="83"/>
      <c r="F9" s="80" t="s">
        <v>23</v>
      </c>
      <c r="G9" s="86" t="s">
        <v>212</v>
      </c>
      <c r="H9" s="87"/>
    </row>
    <row r="10" spans="1:8" ht="65.25">
      <c r="A10" s="85"/>
      <c r="B10" s="83"/>
      <c r="C10" s="83"/>
      <c r="D10" s="83"/>
      <c r="E10" s="83"/>
      <c r="F10" s="81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SUM(G89:G95)</f>
        <v>0</v>
      </c>
      <c r="H44" s="48">
        <f>SUM(H89:H95)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48"/>
      <c r="H62" s="48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48"/>
      <c r="H63" s="48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48"/>
      <c r="H64" s="48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48"/>
      <c r="H65" s="48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48"/>
      <c r="H66" s="48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48"/>
      <c r="H67" s="48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>
        <f>SUM(G97:G106)</f>
        <v>0</v>
      </c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155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7">SUM(G78:H78)</f>
        <v>0</v>
      </c>
      <c r="G78" s="52"/>
      <c r="H78" s="9"/>
    </row>
    <row r="79" spans="1:8" ht="12.75" hidden="1">
      <c r="A79" s="3"/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9"/>
    </row>
    <row r="80" spans="1:8" ht="25.5" hidden="1">
      <c r="A80" s="3" t="s">
        <v>157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9"/>
    </row>
    <row r="81" spans="1:8" ht="25.5" hidden="1">
      <c r="A81" s="3" t="s">
        <v>158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9"/>
    </row>
    <row r="82" spans="1:8" ht="25.5" hidden="1">
      <c r="A82" s="3" t="s">
        <v>159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9"/>
    </row>
    <row r="83" spans="1:8" ht="25.5" hidden="1">
      <c r="A83" s="3" t="s">
        <v>160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9"/>
    </row>
    <row r="84" spans="1:8" ht="25.5" hidden="1">
      <c r="A84" s="3" t="s">
        <v>161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52"/>
      <c r="H84" s="9"/>
    </row>
    <row r="85" spans="1:8" ht="25.5" hidden="1">
      <c r="A85" s="3" t="s">
        <v>162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52"/>
      <c r="H85" s="9"/>
    </row>
    <row r="86" spans="1:8" ht="25.5" hidden="1">
      <c r="A86" s="3" t="s">
        <v>163</v>
      </c>
      <c r="B86" s="6" t="s">
        <v>10</v>
      </c>
      <c r="C86" s="6" t="s">
        <v>13</v>
      </c>
      <c r="D86" s="6" t="s">
        <v>88</v>
      </c>
      <c r="E86" s="6" t="s">
        <v>73</v>
      </c>
      <c r="F86" s="9">
        <f t="shared" si="2"/>
        <v>0</v>
      </c>
      <c r="G86" s="52"/>
      <c r="H86" s="9"/>
    </row>
    <row r="87" spans="1:8" ht="25.5" hidden="1">
      <c r="A87" s="3" t="s">
        <v>164</v>
      </c>
      <c r="B87" s="6" t="s">
        <v>10</v>
      </c>
      <c r="C87" s="6" t="s">
        <v>13</v>
      </c>
      <c r="D87" s="6" t="s">
        <v>88</v>
      </c>
      <c r="E87" s="6" t="s">
        <v>73</v>
      </c>
      <c r="F87" s="9">
        <f t="shared" si="2"/>
        <v>0</v>
      </c>
      <c r="G87" s="52"/>
      <c r="H87" s="9"/>
    </row>
    <row r="88" ht="12.75" hidden="1"/>
    <row r="89" spans="1:8" ht="25.5" hidden="1">
      <c r="A89" s="3" t="s">
        <v>155</v>
      </c>
      <c r="B89" s="6" t="s">
        <v>10</v>
      </c>
      <c r="C89" s="6" t="s">
        <v>10</v>
      </c>
      <c r="D89" s="6" t="s">
        <v>94</v>
      </c>
      <c r="E89" s="6" t="s">
        <v>96</v>
      </c>
      <c r="F89" s="9">
        <f aca="true" t="shared" si="3" ref="F89:F95">SUM(G89:H89)</f>
        <v>0</v>
      </c>
      <c r="G89" s="52"/>
      <c r="H89" s="52"/>
    </row>
    <row r="90" spans="1:8" ht="25.5" hidden="1">
      <c r="A90" s="3" t="s">
        <v>156</v>
      </c>
      <c r="B90" s="6" t="s">
        <v>10</v>
      </c>
      <c r="C90" s="6" t="s">
        <v>10</v>
      </c>
      <c r="D90" s="6" t="s">
        <v>94</v>
      </c>
      <c r="E90" s="6" t="s">
        <v>96</v>
      </c>
      <c r="F90" s="9">
        <f t="shared" si="3"/>
        <v>0</v>
      </c>
      <c r="G90" s="52"/>
      <c r="H90" s="52"/>
    </row>
    <row r="91" spans="1:8" ht="25.5" hidden="1">
      <c r="A91" s="3" t="s">
        <v>159</v>
      </c>
      <c r="B91" s="6" t="s">
        <v>10</v>
      </c>
      <c r="C91" s="6" t="s">
        <v>10</v>
      </c>
      <c r="D91" s="6" t="s">
        <v>94</v>
      </c>
      <c r="E91" s="6" t="s">
        <v>96</v>
      </c>
      <c r="F91" s="9">
        <f t="shared" si="3"/>
        <v>0</v>
      </c>
      <c r="G91" s="52"/>
      <c r="H91" s="52"/>
    </row>
    <row r="92" spans="1:8" ht="25.5" hidden="1">
      <c r="A92" s="3" t="s">
        <v>160</v>
      </c>
      <c r="B92" s="6" t="s">
        <v>10</v>
      </c>
      <c r="C92" s="6" t="s">
        <v>10</v>
      </c>
      <c r="D92" s="6" t="s">
        <v>94</v>
      </c>
      <c r="E92" s="6" t="s">
        <v>96</v>
      </c>
      <c r="F92" s="9">
        <f t="shared" si="3"/>
        <v>0</v>
      </c>
      <c r="G92" s="52"/>
      <c r="H92" s="52"/>
    </row>
    <row r="93" spans="1:8" ht="25.5" hidden="1">
      <c r="A93" s="3" t="s">
        <v>162</v>
      </c>
      <c r="B93" s="6" t="s">
        <v>10</v>
      </c>
      <c r="C93" s="6" t="s">
        <v>10</v>
      </c>
      <c r="D93" s="6" t="s">
        <v>94</v>
      </c>
      <c r="E93" s="6" t="s">
        <v>96</v>
      </c>
      <c r="F93" s="9">
        <f t="shared" si="3"/>
        <v>0</v>
      </c>
      <c r="G93" s="52"/>
      <c r="H93" s="52"/>
    </row>
    <row r="94" spans="1:8" ht="25.5" hidden="1">
      <c r="A94" s="3" t="s">
        <v>163</v>
      </c>
      <c r="B94" s="6" t="s">
        <v>10</v>
      </c>
      <c r="C94" s="6" t="s">
        <v>10</v>
      </c>
      <c r="D94" s="6" t="s">
        <v>94</v>
      </c>
      <c r="E94" s="6" t="s">
        <v>96</v>
      </c>
      <c r="F94" s="9">
        <f t="shared" si="3"/>
        <v>0</v>
      </c>
      <c r="G94" s="52"/>
      <c r="H94" s="52"/>
    </row>
    <row r="95" spans="1:8" ht="25.5" hidden="1">
      <c r="A95" s="3" t="s">
        <v>164</v>
      </c>
      <c r="B95" s="6" t="s">
        <v>10</v>
      </c>
      <c r="C95" s="6" t="s">
        <v>10</v>
      </c>
      <c r="D95" s="6" t="s">
        <v>94</v>
      </c>
      <c r="E95" s="6" t="s">
        <v>96</v>
      </c>
      <c r="F95" s="9">
        <f t="shared" si="3"/>
        <v>0</v>
      </c>
      <c r="G95" s="52"/>
      <c r="H95" s="52"/>
    </row>
    <row r="96" ht="12.75" hidden="1"/>
    <row r="97" spans="1:8" ht="25.5" hidden="1">
      <c r="A97" s="3" t="s">
        <v>155</v>
      </c>
      <c r="B97" s="6" t="s">
        <v>116</v>
      </c>
      <c r="C97" s="6" t="s">
        <v>9</v>
      </c>
      <c r="D97" s="6" t="s">
        <v>118</v>
      </c>
      <c r="E97" s="6" t="s">
        <v>38</v>
      </c>
      <c r="F97" s="9">
        <f aca="true" t="shared" si="4" ref="F97:F106">SUM(G97:H97)</f>
        <v>0</v>
      </c>
      <c r="G97" s="52"/>
      <c r="H97" s="9"/>
    </row>
    <row r="98" spans="1:8" ht="25.5" hidden="1">
      <c r="A98" s="3" t="s">
        <v>156</v>
      </c>
      <c r="B98" s="6" t="s">
        <v>116</v>
      </c>
      <c r="C98" s="6" t="s">
        <v>9</v>
      </c>
      <c r="D98" s="6" t="s">
        <v>118</v>
      </c>
      <c r="E98" s="6" t="s">
        <v>38</v>
      </c>
      <c r="F98" s="9">
        <f t="shared" si="4"/>
        <v>0</v>
      </c>
      <c r="G98" s="52"/>
      <c r="H98" s="9"/>
    </row>
    <row r="99" spans="1:8" ht="25.5" hidden="1">
      <c r="A99" s="3" t="s">
        <v>157</v>
      </c>
      <c r="B99" s="6" t="s">
        <v>116</v>
      </c>
      <c r="C99" s="6" t="s">
        <v>9</v>
      </c>
      <c r="D99" s="6" t="s">
        <v>118</v>
      </c>
      <c r="E99" s="6" t="s">
        <v>38</v>
      </c>
      <c r="F99" s="9">
        <f t="shared" si="4"/>
        <v>0</v>
      </c>
      <c r="G99" s="52"/>
      <c r="H99" s="9"/>
    </row>
    <row r="100" spans="1:8" ht="25.5" hidden="1">
      <c r="A100" s="3" t="s">
        <v>158</v>
      </c>
      <c r="B100" s="6" t="s">
        <v>116</v>
      </c>
      <c r="C100" s="6" t="s">
        <v>9</v>
      </c>
      <c r="D100" s="6" t="s">
        <v>118</v>
      </c>
      <c r="E100" s="6" t="s">
        <v>38</v>
      </c>
      <c r="F100" s="9">
        <f t="shared" si="4"/>
        <v>0</v>
      </c>
      <c r="G100" s="52"/>
      <c r="H100" s="9"/>
    </row>
    <row r="101" spans="1:8" ht="25.5" hidden="1">
      <c r="A101" s="3" t="s">
        <v>159</v>
      </c>
      <c r="B101" s="6" t="s">
        <v>116</v>
      </c>
      <c r="C101" s="6" t="s">
        <v>9</v>
      </c>
      <c r="D101" s="6" t="s">
        <v>118</v>
      </c>
      <c r="E101" s="6" t="s">
        <v>38</v>
      </c>
      <c r="F101" s="9">
        <f t="shared" si="4"/>
        <v>0</v>
      </c>
      <c r="G101" s="52"/>
      <c r="H101" s="9"/>
    </row>
    <row r="102" spans="1:8" ht="25.5" hidden="1">
      <c r="A102" s="3" t="s">
        <v>160</v>
      </c>
      <c r="B102" s="6" t="s">
        <v>116</v>
      </c>
      <c r="C102" s="6" t="s">
        <v>9</v>
      </c>
      <c r="D102" s="6" t="s">
        <v>118</v>
      </c>
      <c r="E102" s="6" t="s">
        <v>38</v>
      </c>
      <c r="F102" s="9">
        <f t="shared" si="4"/>
        <v>0</v>
      </c>
      <c r="G102" s="52"/>
      <c r="H102" s="9"/>
    </row>
    <row r="103" spans="1:8" ht="25.5" hidden="1">
      <c r="A103" s="3" t="s">
        <v>161</v>
      </c>
      <c r="B103" s="6" t="s">
        <v>116</v>
      </c>
      <c r="C103" s="6" t="s">
        <v>9</v>
      </c>
      <c r="D103" s="6" t="s">
        <v>118</v>
      </c>
      <c r="E103" s="6" t="s">
        <v>38</v>
      </c>
      <c r="F103" s="9">
        <f t="shared" si="4"/>
        <v>0</v>
      </c>
      <c r="G103" s="52"/>
      <c r="H103" s="9"/>
    </row>
    <row r="104" spans="1:8" ht="25.5" hidden="1">
      <c r="A104" s="3" t="s">
        <v>162</v>
      </c>
      <c r="B104" s="6" t="s">
        <v>116</v>
      </c>
      <c r="C104" s="6" t="s">
        <v>9</v>
      </c>
      <c r="D104" s="6" t="s">
        <v>118</v>
      </c>
      <c r="E104" s="6" t="s">
        <v>38</v>
      </c>
      <c r="F104" s="9">
        <f t="shared" si="4"/>
        <v>0</v>
      </c>
      <c r="G104" s="52"/>
      <c r="H104" s="9"/>
    </row>
    <row r="105" spans="1:8" ht="25.5" hidden="1">
      <c r="A105" s="3" t="s">
        <v>163</v>
      </c>
      <c r="B105" s="6" t="s">
        <v>116</v>
      </c>
      <c r="C105" s="6" t="s">
        <v>9</v>
      </c>
      <c r="D105" s="6" t="s">
        <v>118</v>
      </c>
      <c r="E105" s="6" t="s">
        <v>38</v>
      </c>
      <c r="F105" s="9">
        <f t="shared" si="4"/>
        <v>0</v>
      </c>
      <c r="G105" s="52"/>
      <c r="H105" s="9"/>
    </row>
    <row r="106" spans="1:8" ht="25.5" hidden="1">
      <c r="A106" s="3" t="s">
        <v>164</v>
      </c>
      <c r="B106" s="6" t="s">
        <v>116</v>
      </c>
      <c r="C106" s="6" t="s">
        <v>9</v>
      </c>
      <c r="D106" s="6" t="s">
        <v>118</v>
      </c>
      <c r="E106" s="6" t="s">
        <v>38</v>
      </c>
      <c r="F106" s="9">
        <f t="shared" si="4"/>
        <v>0</v>
      </c>
      <c r="G106" s="52"/>
      <c r="H106" s="9"/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141" ht="15.75">
      <c r="A1141" s="2"/>
    </row>
    <row r="1142" ht="15.75">
      <c r="A1142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3"/>
  <sheetViews>
    <sheetView zoomScalePageLayoutView="0" workbookViewId="0" topLeftCell="A1">
      <pane xSplit="5" ySplit="11" topLeftCell="F3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6" sqref="G6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84" t="s">
        <v>20</v>
      </c>
      <c r="B8" s="82" t="s">
        <v>0</v>
      </c>
      <c r="C8" s="82" t="s">
        <v>1</v>
      </c>
      <c r="D8" s="82" t="s">
        <v>2</v>
      </c>
      <c r="E8" s="82" t="s">
        <v>3</v>
      </c>
      <c r="F8" s="77" t="s">
        <v>33</v>
      </c>
      <c r="G8" s="78"/>
      <c r="H8" s="79"/>
    </row>
    <row r="9" spans="1:8" s="32" customFormat="1" ht="12.75" customHeight="1">
      <c r="A9" s="85"/>
      <c r="B9" s="83"/>
      <c r="C9" s="83"/>
      <c r="D9" s="83"/>
      <c r="E9" s="83"/>
      <c r="F9" s="80" t="s">
        <v>23</v>
      </c>
      <c r="G9" s="86" t="s">
        <v>212</v>
      </c>
      <c r="H9" s="87"/>
    </row>
    <row r="10" spans="1:8" ht="65.25">
      <c r="A10" s="85"/>
      <c r="B10" s="83"/>
      <c r="C10" s="83"/>
      <c r="D10" s="83"/>
      <c r="E10" s="83"/>
      <c r="F10" s="81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147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9"/>
      <c r="H77" s="9"/>
    </row>
    <row r="78" spans="1:8" ht="12.75">
      <c r="A78" s="3" t="s">
        <v>148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9"/>
      <c r="H78" s="9"/>
    </row>
    <row r="79" spans="1:8" ht="12.75">
      <c r="A79" s="3" t="s">
        <v>149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9"/>
      <c r="H79" s="9"/>
    </row>
    <row r="80" spans="1:8" ht="12.75">
      <c r="A80" s="3" t="s">
        <v>150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9"/>
      <c r="H80" s="9"/>
    </row>
    <row r="81" spans="1:8" ht="12.75">
      <c r="A81" s="3" t="s">
        <v>151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9"/>
      <c r="H81" s="9"/>
    </row>
    <row r="82" spans="1:8" ht="12.75">
      <c r="A82" s="3" t="s">
        <v>152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9"/>
      <c r="H82" s="9"/>
    </row>
    <row r="83" spans="1:8" ht="12.75">
      <c r="A83" s="3" t="s">
        <v>153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9"/>
      <c r="H83" s="9"/>
    </row>
    <row r="84" spans="1:8" ht="12.75">
      <c r="A84" s="3" t="s">
        <v>154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9"/>
      <c r="H84" s="9"/>
    </row>
    <row r="1142" ht="15.75">
      <c r="A1142" s="2"/>
    </row>
    <row r="1143" ht="15.75">
      <c r="A1143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38" sqref="G38:H38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199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84" t="s">
        <v>20</v>
      </c>
      <c r="B8" s="82" t="s">
        <v>0</v>
      </c>
      <c r="C8" s="82" t="s">
        <v>1</v>
      </c>
      <c r="D8" s="82" t="s">
        <v>2</v>
      </c>
      <c r="E8" s="82" t="s">
        <v>3</v>
      </c>
      <c r="F8" s="77" t="s">
        <v>33</v>
      </c>
      <c r="G8" s="78"/>
      <c r="H8" s="79"/>
    </row>
    <row r="9" spans="1:8" s="32" customFormat="1" ht="12.75" customHeight="1">
      <c r="A9" s="85"/>
      <c r="B9" s="83"/>
      <c r="C9" s="83"/>
      <c r="D9" s="83"/>
      <c r="E9" s="83"/>
      <c r="F9" s="80" t="s">
        <v>23</v>
      </c>
      <c r="G9" s="86" t="s">
        <v>212</v>
      </c>
      <c r="H9" s="87"/>
    </row>
    <row r="10" spans="1:8" ht="65.25">
      <c r="A10" s="85"/>
      <c r="B10" s="83"/>
      <c r="C10" s="83"/>
      <c r="D10" s="83"/>
      <c r="E10" s="83"/>
      <c r="F10" s="81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SUM(G87)</f>
        <v>0</v>
      </c>
      <c r="H44" s="48">
        <f>SUM(H87)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165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5">SUM(G78:H78)</f>
        <v>0</v>
      </c>
      <c r="G78" s="52"/>
      <c r="H78" s="52"/>
    </row>
    <row r="79" spans="1:8" ht="25.5" hidden="1">
      <c r="A79" s="3" t="s">
        <v>166</v>
      </c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52"/>
    </row>
    <row r="80" spans="1:8" ht="25.5" hidden="1">
      <c r="A80" s="3" t="s">
        <v>167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168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52"/>
    </row>
    <row r="82" spans="1:8" ht="25.5" hidden="1">
      <c r="A82" s="3" t="s">
        <v>169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52"/>
    </row>
    <row r="83" spans="1:8" ht="25.5" hidden="1">
      <c r="A83" s="3" t="s">
        <v>170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52"/>
    </row>
    <row r="84" spans="1:8" ht="25.5" hidden="1">
      <c r="A84" s="3" t="s">
        <v>171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9"/>
      <c r="H84" s="9"/>
    </row>
    <row r="85" spans="1:8" ht="25.5" hidden="1">
      <c r="A85" s="3" t="s">
        <v>172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9"/>
      <c r="H85" s="52"/>
    </row>
    <row r="86" ht="12.75" hidden="1"/>
    <row r="87" spans="1:8" ht="25.5" hidden="1">
      <c r="A87" s="3" t="s">
        <v>172</v>
      </c>
      <c r="B87" s="6" t="s">
        <v>10</v>
      </c>
      <c r="C87" s="6" t="s">
        <v>10</v>
      </c>
      <c r="D87" s="6" t="s">
        <v>94</v>
      </c>
      <c r="E87" s="6" t="s">
        <v>96</v>
      </c>
      <c r="F87" s="9">
        <f>SUM(G87:H87)</f>
        <v>0</v>
      </c>
      <c r="G87" s="9"/>
      <c r="H87" s="52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90" t="s">
        <v>258</v>
      </c>
      <c r="B5" s="90"/>
      <c r="C5" s="90"/>
      <c r="D5" s="90"/>
      <c r="E5" s="90"/>
      <c r="F5" s="90"/>
      <c r="G5" s="90"/>
      <c r="H5" s="90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84" t="s">
        <v>20</v>
      </c>
      <c r="B8" s="82" t="s">
        <v>0</v>
      </c>
      <c r="C8" s="82" t="s">
        <v>1</v>
      </c>
      <c r="D8" s="82" t="s">
        <v>2</v>
      </c>
      <c r="E8" s="82" t="s">
        <v>3</v>
      </c>
      <c r="F8" s="77" t="s">
        <v>33</v>
      </c>
      <c r="G8" s="78"/>
      <c r="H8" s="79"/>
    </row>
    <row r="9" spans="1:8" s="32" customFormat="1" ht="12.75" customHeight="1">
      <c r="A9" s="85"/>
      <c r="B9" s="83"/>
      <c r="C9" s="83"/>
      <c r="D9" s="83"/>
      <c r="E9" s="83"/>
      <c r="F9" s="80" t="s">
        <v>23</v>
      </c>
      <c r="G9" s="86" t="s">
        <v>212</v>
      </c>
      <c r="H9" s="87"/>
    </row>
    <row r="10" spans="1:8" ht="65.25">
      <c r="A10" s="85"/>
      <c r="B10" s="83"/>
      <c r="C10" s="83"/>
      <c r="D10" s="83"/>
      <c r="E10" s="83"/>
      <c r="F10" s="81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48"/>
      <c r="H40" s="48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9"/>
      <c r="H44" s="9"/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222</v>
      </c>
      <c r="B78" s="6" t="s">
        <v>10</v>
      </c>
      <c r="C78" s="6" t="s">
        <v>13</v>
      </c>
      <c r="D78" s="6" t="s">
        <v>90</v>
      </c>
      <c r="E78" s="6" t="s">
        <v>73</v>
      </c>
      <c r="F78" s="9">
        <f aca="true" t="shared" si="2" ref="F78:F83">SUM(G78:H78)</f>
        <v>0</v>
      </c>
      <c r="G78" s="52"/>
      <c r="H78" s="52"/>
    </row>
    <row r="79" spans="1:8" ht="25.5" hidden="1">
      <c r="A79" s="3" t="s">
        <v>174</v>
      </c>
      <c r="B79" s="6" t="s">
        <v>10</v>
      </c>
      <c r="C79" s="6" t="s">
        <v>13</v>
      </c>
      <c r="D79" s="6" t="s">
        <v>90</v>
      </c>
      <c r="E79" s="6" t="s">
        <v>73</v>
      </c>
      <c r="F79" s="9">
        <f t="shared" si="2"/>
        <v>0</v>
      </c>
      <c r="G79" s="52"/>
      <c r="H79" s="52"/>
    </row>
    <row r="80" spans="1:8" ht="12.75" hidden="1">
      <c r="A80" s="3" t="s">
        <v>223</v>
      </c>
      <c r="B80" s="6" t="s">
        <v>10</v>
      </c>
      <c r="C80" s="6" t="s">
        <v>13</v>
      </c>
      <c r="D80" s="6" t="s">
        <v>90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173</v>
      </c>
      <c r="B81" s="6" t="s">
        <v>10</v>
      </c>
      <c r="C81" s="6" t="s">
        <v>13</v>
      </c>
      <c r="D81" s="6" t="s">
        <v>90</v>
      </c>
      <c r="E81" s="6" t="s">
        <v>73</v>
      </c>
      <c r="F81" s="9">
        <f t="shared" si="2"/>
        <v>0</v>
      </c>
      <c r="G81" s="9"/>
      <c r="H81" s="9"/>
    </row>
    <row r="82" spans="1:8" ht="12.75" hidden="1">
      <c r="A82" s="3" t="s">
        <v>175</v>
      </c>
      <c r="B82" s="6" t="s">
        <v>10</v>
      </c>
      <c r="C82" s="6" t="s">
        <v>13</v>
      </c>
      <c r="D82" s="6" t="s">
        <v>90</v>
      </c>
      <c r="E82" s="6" t="s">
        <v>73</v>
      </c>
      <c r="F82" s="9">
        <f t="shared" si="2"/>
        <v>0</v>
      </c>
      <c r="G82" s="9"/>
      <c r="H82" s="52"/>
    </row>
    <row r="83" spans="1:8" ht="12.75" hidden="1">
      <c r="A83" s="3" t="s">
        <v>176</v>
      </c>
      <c r="B83" s="6" t="s">
        <v>10</v>
      </c>
      <c r="C83" s="6" t="s">
        <v>13</v>
      </c>
      <c r="D83" s="6" t="s">
        <v>90</v>
      </c>
      <c r="E83" s="6" t="s">
        <v>73</v>
      </c>
      <c r="F83" s="9">
        <f t="shared" si="2"/>
        <v>0</v>
      </c>
      <c r="G83" s="9"/>
      <c r="H83" s="52"/>
    </row>
    <row r="84" ht="12.75" hidden="1">
      <c r="A84" s="55"/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41" ht="15.75">
      <c r="A1141" s="2"/>
    </row>
    <row r="1142" ht="15.75">
      <c r="A1142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220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84" t="s">
        <v>20</v>
      </c>
      <c r="B8" s="82" t="s">
        <v>0</v>
      </c>
      <c r="C8" s="82" t="s">
        <v>1</v>
      </c>
      <c r="D8" s="82" t="s">
        <v>2</v>
      </c>
      <c r="E8" s="82" t="s">
        <v>3</v>
      </c>
      <c r="F8" s="77" t="s">
        <v>33</v>
      </c>
      <c r="G8" s="78"/>
      <c r="H8" s="79"/>
    </row>
    <row r="9" spans="1:8" s="32" customFormat="1" ht="12.75" customHeight="1">
      <c r="A9" s="85"/>
      <c r="B9" s="83"/>
      <c r="C9" s="83"/>
      <c r="D9" s="83"/>
      <c r="E9" s="83"/>
      <c r="F9" s="80" t="s">
        <v>23</v>
      </c>
      <c r="G9" s="86" t="s">
        <v>212</v>
      </c>
      <c r="H9" s="87"/>
    </row>
    <row r="10" spans="1:8" ht="65.25">
      <c r="A10" s="85"/>
      <c r="B10" s="83"/>
      <c r="C10" s="83"/>
      <c r="D10" s="83"/>
      <c r="E10" s="83"/>
      <c r="F10" s="81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5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52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aca="true" t="shared" si="1" ref="F46:F71">SUM(G46:H46)</f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1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9"/>
  <sheetViews>
    <sheetView zoomScalePageLayoutView="0" workbookViewId="0" topLeftCell="A1">
      <pane xSplit="5" ySplit="45" topLeftCell="F4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B72" sqref="B7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196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90"/>
      <c r="B5" s="90"/>
      <c r="C5" s="90"/>
      <c r="D5" s="90"/>
      <c r="E5" s="90"/>
      <c r="F5" s="90"/>
      <c r="G5" s="90"/>
      <c r="H5" s="90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84" t="s">
        <v>20</v>
      </c>
      <c r="B8" s="82" t="s">
        <v>0</v>
      </c>
      <c r="C8" s="82" t="s">
        <v>1</v>
      </c>
      <c r="D8" s="82" t="s">
        <v>2</v>
      </c>
      <c r="E8" s="82" t="s">
        <v>3</v>
      </c>
      <c r="F8" s="77" t="s">
        <v>33</v>
      </c>
      <c r="G8" s="78"/>
      <c r="H8" s="79"/>
    </row>
    <row r="9" spans="1:8" s="32" customFormat="1" ht="12.75" customHeight="1">
      <c r="A9" s="85"/>
      <c r="B9" s="83"/>
      <c r="C9" s="83"/>
      <c r="D9" s="83"/>
      <c r="E9" s="83"/>
      <c r="F9" s="80" t="s">
        <v>23</v>
      </c>
      <c r="G9" s="86" t="s">
        <v>212</v>
      </c>
      <c r="H9" s="87"/>
    </row>
    <row r="10" spans="1:8" ht="65.25">
      <c r="A10" s="85"/>
      <c r="B10" s="83"/>
      <c r="C10" s="83"/>
      <c r="D10" s="83"/>
      <c r="E10" s="83"/>
      <c r="F10" s="81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52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48">
        <f>SUM(G77:G86)</f>
        <v>0</v>
      </c>
      <c r="H48" s="48">
        <f>SUM(H77:H86)</f>
        <v>0</v>
      </c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52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52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52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52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52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52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52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193</v>
      </c>
      <c r="B77" s="6" t="s">
        <v>12</v>
      </c>
      <c r="C77" s="6" t="s">
        <v>8</v>
      </c>
      <c r="D77" s="6" t="s">
        <v>107</v>
      </c>
      <c r="E77" s="6" t="s">
        <v>73</v>
      </c>
      <c r="F77" s="9">
        <f aca="true" t="shared" si="2" ref="F77:F86">SUM(G77:H77)</f>
        <v>0</v>
      </c>
      <c r="G77" s="52"/>
      <c r="H77" s="52"/>
    </row>
    <row r="78" spans="1:8" ht="12.75">
      <c r="A78" s="3" t="s">
        <v>130</v>
      </c>
      <c r="B78" s="6" t="s">
        <v>12</v>
      </c>
      <c r="C78" s="6" t="s">
        <v>8</v>
      </c>
      <c r="D78" s="6" t="s">
        <v>107</v>
      </c>
      <c r="E78" s="6" t="s">
        <v>73</v>
      </c>
      <c r="F78" s="9">
        <f>SUM(G78:H78)</f>
        <v>0</v>
      </c>
      <c r="G78" s="9"/>
      <c r="H78" s="9"/>
    </row>
    <row r="79" spans="1:8" ht="12.75">
      <c r="A79" s="3" t="s">
        <v>131</v>
      </c>
      <c r="B79" s="6" t="s">
        <v>12</v>
      </c>
      <c r="C79" s="6" t="s">
        <v>8</v>
      </c>
      <c r="D79" s="6" t="s">
        <v>107</v>
      </c>
      <c r="E79" s="6" t="s">
        <v>73</v>
      </c>
      <c r="F79" s="9">
        <f t="shared" si="2"/>
        <v>0</v>
      </c>
      <c r="G79" s="52"/>
      <c r="H79" s="9"/>
    </row>
    <row r="80" spans="1:8" ht="12.75">
      <c r="A80" s="3" t="s">
        <v>132</v>
      </c>
      <c r="B80" s="6" t="s">
        <v>12</v>
      </c>
      <c r="C80" s="6" t="s">
        <v>8</v>
      </c>
      <c r="D80" s="6" t="s">
        <v>107</v>
      </c>
      <c r="E80" s="6" t="s">
        <v>73</v>
      </c>
      <c r="F80" s="9">
        <f t="shared" si="2"/>
        <v>0</v>
      </c>
      <c r="G80" s="9"/>
      <c r="H80" s="9"/>
    </row>
    <row r="81" spans="1:8" ht="12.75">
      <c r="A81" s="3" t="s">
        <v>133</v>
      </c>
      <c r="B81" s="6" t="s">
        <v>12</v>
      </c>
      <c r="C81" s="6" t="s">
        <v>8</v>
      </c>
      <c r="D81" s="6" t="s">
        <v>107</v>
      </c>
      <c r="E81" s="6" t="s">
        <v>73</v>
      </c>
      <c r="F81" s="9">
        <f t="shared" si="2"/>
        <v>0</v>
      </c>
      <c r="G81" s="52"/>
      <c r="H81" s="9"/>
    </row>
    <row r="82" spans="1:8" ht="12.75">
      <c r="A82" s="3" t="s">
        <v>134</v>
      </c>
      <c r="B82" s="6" t="s">
        <v>12</v>
      </c>
      <c r="C82" s="6" t="s">
        <v>8</v>
      </c>
      <c r="D82" s="6" t="s">
        <v>107</v>
      </c>
      <c r="E82" s="6" t="s">
        <v>73</v>
      </c>
      <c r="F82" s="9">
        <f t="shared" si="2"/>
        <v>0</v>
      </c>
      <c r="G82" s="52"/>
      <c r="H82" s="9"/>
    </row>
    <row r="83" spans="1:8" ht="12.75">
      <c r="A83" s="3" t="s">
        <v>135</v>
      </c>
      <c r="B83" s="6" t="s">
        <v>12</v>
      </c>
      <c r="C83" s="6" t="s">
        <v>8</v>
      </c>
      <c r="D83" s="6" t="s">
        <v>107</v>
      </c>
      <c r="E83" s="6" t="s">
        <v>73</v>
      </c>
      <c r="F83" s="9">
        <f t="shared" si="2"/>
        <v>0</v>
      </c>
      <c r="G83" s="52"/>
      <c r="H83" s="9"/>
    </row>
    <row r="84" spans="1:8" ht="12.75">
      <c r="A84" s="3" t="s">
        <v>136</v>
      </c>
      <c r="B84" s="6" t="s">
        <v>12</v>
      </c>
      <c r="C84" s="6" t="s">
        <v>8</v>
      </c>
      <c r="D84" s="6" t="s">
        <v>107</v>
      </c>
      <c r="E84" s="6" t="s">
        <v>73</v>
      </c>
      <c r="F84" s="9">
        <f t="shared" si="2"/>
        <v>0</v>
      </c>
      <c r="G84" s="52"/>
      <c r="H84" s="9"/>
    </row>
    <row r="85" spans="1:8" ht="12.75">
      <c r="A85" s="3" t="s">
        <v>137</v>
      </c>
      <c r="B85" s="6" t="s">
        <v>12</v>
      </c>
      <c r="C85" s="6" t="s">
        <v>8</v>
      </c>
      <c r="D85" s="6" t="s">
        <v>107</v>
      </c>
      <c r="E85" s="6" t="s">
        <v>73</v>
      </c>
      <c r="F85" s="9">
        <f t="shared" si="2"/>
        <v>0</v>
      </c>
      <c r="G85" s="52"/>
      <c r="H85" s="9"/>
    </row>
    <row r="86" spans="1:8" ht="12.75">
      <c r="A86" s="3" t="s">
        <v>138</v>
      </c>
      <c r="B86" s="6" t="s">
        <v>12</v>
      </c>
      <c r="C86" s="6" t="s">
        <v>8</v>
      </c>
      <c r="D86" s="6" t="s">
        <v>107</v>
      </c>
      <c r="E86" s="6" t="s">
        <v>73</v>
      </c>
      <c r="F86" s="9">
        <f t="shared" si="2"/>
        <v>0</v>
      </c>
      <c r="G86" s="9"/>
      <c r="H86" s="9"/>
    </row>
    <row r="1138" ht="15.75">
      <c r="A1138" s="2"/>
    </row>
    <row r="1139" ht="15.75">
      <c r="A1139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45"/>
  <sheetViews>
    <sheetView zoomScalePageLayoutView="0" workbookViewId="0" topLeftCell="A1">
      <selection activeCell="G45" sqref="G45"/>
    </sheetView>
  </sheetViews>
  <sheetFormatPr defaultColWidth="9.00390625" defaultRowHeight="12.75"/>
  <cols>
    <col min="1" max="1" width="41.87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247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91" t="s">
        <v>246</v>
      </c>
      <c r="B5" s="92"/>
      <c r="C5" s="92"/>
      <c r="D5" s="92"/>
      <c r="E5" s="92"/>
      <c r="F5" s="92"/>
      <c r="G5" s="92"/>
      <c r="H5" s="92"/>
    </row>
    <row r="6" spans="1:8" ht="12.75">
      <c r="A6" s="92"/>
      <c r="B6" s="92"/>
      <c r="C6" s="92"/>
      <c r="D6" s="92"/>
      <c r="E6" s="92"/>
      <c r="F6" s="92"/>
      <c r="G6" s="92"/>
      <c r="H6" s="9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84" t="s">
        <v>20</v>
      </c>
      <c r="B8" s="82" t="s">
        <v>0</v>
      </c>
      <c r="C8" s="82" t="s">
        <v>1</v>
      </c>
      <c r="D8" s="82" t="s">
        <v>2</v>
      </c>
      <c r="E8" s="82" t="s">
        <v>3</v>
      </c>
      <c r="F8" s="77" t="s">
        <v>33</v>
      </c>
      <c r="G8" s="78"/>
      <c r="H8" s="79"/>
    </row>
    <row r="9" spans="1:8" s="32" customFormat="1" ht="12.75" customHeight="1">
      <c r="A9" s="85"/>
      <c r="B9" s="83"/>
      <c r="C9" s="83"/>
      <c r="D9" s="83"/>
      <c r="E9" s="83"/>
      <c r="F9" s="80" t="s">
        <v>23</v>
      </c>
      <c r="G9" s="86" t="s">
        <v>212</v>
      </c>
      <c r="H9" s="87"/>
    </row>
    <row r="10" spans="1:8" ht="65.25">
      <c r="A10" s="85"/>
      <c r="B10" s="83"/>
      <c r="C10" s="83"/>
      <c r="D10" s="83"/>
      <c r="E10" s="83"/>
      <c r="F10" s="81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71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25.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25.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4.75" customHeight="1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52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38.2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51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25.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25.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25.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25.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38.2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38.2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 t="shared" si="0"/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25.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38.2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 t="shared" si="0"/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51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51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 t="shared" si="0"/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 t="shared" si="0"/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0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9">
    <mergeCell ref="A5:H6"/>
    <mergeCell ref="E8:E10"/>
    <mergeCell ref="F8:H8"/>
    <mergeCell ref="F9:F10"/>
    <mergeCell ref="G9:H9"/>
    <mergeCell ref="A8:A10"/>
    <mergeCell ref="B8:B10"/>
    <mergeCell ref="C8:C10"/>
    <mergeCell ref="D8:D10"/>
  </mergeCells>
  <printOptions/>
  <pageMargins left="0.75" right="0.75" top="1" bottom="1" header="0.5" footer="0.5"/>
  <pageSetup fitToHeight="4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42" sqref="G12:H4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271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88" t="s">
        <v>299</v>
      </c>
      <c r="G3" s="88"/>
      <c r="H3" s="88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272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84" t="s">
        <v>20</v>
      </c>
      <c r="B8" s="82" t="s">
        <v>0</v>
      </c>
      <c r="C8" s="82" t="s">
        <v>1</v>
      </c>
      <c r="D8" s="82" t="s">
        <v>2</v>
      </c>
      <c r="E8" s="82" t="s">
        <v>3</v>
      </c>
      <c r="F8" s="77" t="s">
        <v>33</v>
      </c>
      <c r="G8" s="78"/>
      <c r="H8" s="79"/>
    </row>
    <row r="9" spans="1:8" s="32" customFormat="1" ht="12.75" customHeight="1">
      <c r="A9" s="85"/>
      <c r="B9" s="83"/>
      <c r="C9" s="83"/>
      <c r="D9" s="83"/>
      <c r="E9" s="83"/>
      <c r="F9" s="80" t="s">
        <v>23</v>
      </c>
      <c r="G9" s="86" t="s">
        <v>212</v>
      </c>
      <c r="H9" s="87"/>
    </row>
    <row r="10" spans="1:8" ht="65.25">
      <c r="A10" s="85"/>
      <c r="B10" s="83"/>
      <c r="C10" s="83"/>
      <c r="D10" s="83"/>
      <c r="E10" s="83"/>
      <c r="F10" s="81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83">SUM(G13:H13)</f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27.75" customHeight="1">
      <c r="A15" s="3" t="s">
        <v>298</v>
      </c>
      <c r="B15" s="6" t="s">
        <v>8</v>
      </c>
      <c r="C15" s="6" t="s">
        <v>18</v>
      </c>
      <c r="D15" s="6" t="s">
        <v>41</v>
      </c>
      <c r="E15" s="6" t="s">
        <v>297</v>
      </c>
      <c r="F15" s="9">
        <f>SUM(G15:H15)</f>
        <v>0</v>
      </c>
      <c r="G15" s="9"/>
      <c r="H15" s="9"/>
    </row>
    <row r="16" spans="1:8" ht="38.25" hidden="1">
      <c r="A16" s="3" t="s">
        <v>268</v>
      </c>
      <c r="B16" s="6" t="s">
        <v>8</v>
      </c>
      <c r="C16" s="6" t="s">
        <v>11</v>
      </c>
      <c r="D16" s="6" t="s">
        <v>266</v>
      </c>
      <c r="E16" s="6" t="s">
        <v>267</v>
      </c>
      <c r="F16" s="9">
        <f t="shared" si="0"/>
        <v>0</v>
      </c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52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276</v>
      </c>
      <c r="B25" s="53" t="s">
        <v>8</v>
      </c>
      <c r="C25" s="53" t="s">
        <v>17</v>
      </c>
      <c r="D25" s="53" t="s">
        <v>277</v>
      </c>
      <c r="E25" s="53" t="s">
        <v>278</v>
      </c>
      <c r="F25" s="9">
        <f t="shared" si="0"/>
        <v>0</v>
      </c>
      <c r="G25" s="9"/>
      <c r="H25" s="9"/>
    </row>
    <row r="26" spans="1:8" ht="25.5" hidden="1">
      <c r="A26" s="3" t="s">
        <v>274</v>
      </c>
      <c r="B26" s="6" t="s">
        <v>13</v>
      </c>
      <c r="C26" s="6" t="s">
        <v>13</v>
      </c>
      <c r="D26" s="6" t="s">
        <v>266</v>
      </c>
      <c r="E26" s="6" t="s">
        <v>275</v>
      </c>
      <c r="F26" s="9">
        <f t="shared" si="0"/>
        <v>0</v>
      </c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>
        <f t="shared" si="0"/>
        <v>0</v>
      </c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190</v>
      </c>
      <c r="E28" s="6" t="s">
        <v>191</v>
      </c>
      <c r="F28" s="9">
        <f>SUM(G28:H28)</f>
        <v>0</v>
      </c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>
        <f>SUM(G29:H29)</f>
        <v>0</v>
      </c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>
        <f t="shared" si="0"/>
        <v>0</v>
      </c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>
        <f t="shared" si="0"/>
        <v>0</v>
      </c>
      <c r="G31" s="9"/>
      <c r="H31" s="9"/>
    </row>
    <row r="32" spans="1:8" ht="25.5" hidden="1">
      <c r="A32" s="50" t="s">
        <v>285</v>
      </c>
      <c r="B32" s="53" t="s">
        <v>18</v>
      </c>
      <c r="C32" s="53" t="s">
        <v>12</v>
      </c>
      <c r="D32" s="53" t="s">
        <v>283</v>
      </c>
      <c r="E32" s="53" t="s">
        <v>284</v>
      </c>
      <c r="F32" s="9">
        <f t="shared" si="0"/>
        <v>0</v>
      </c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>
        <f t="shared" si="0"/>
        <v>0</v>
      </c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>
        <f t="shared" si="0"/>
        <v>0</v>
      </c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>
        <f t="shared" si="0"/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>
        <f t="shared" si="0"/>
        <v>0</v>
      </c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>
        <f t="shared" si="0"/>
        <v>0</v>
      </c>
      <c r="G37" s="9"/>
      <c r="H37" s="9"/>
    </row>
    <row r="38" spans="1:8" ht="12.75" hidden="1">
      <c r="A38" s="50" t="s">
        <v>282</v>
      </c>
      <c r="B38" s="53" t="s">
        <v>11</v>
      </c>
      <c r="C38" s="53" t="s">
        <v>13</v>
      </c>
      <c r="D38" s="53" t="s">
        <v>279</v>
      </c>
      <c r="E38" s="53" t="s">
        <v>280</v>
      </c>
      <c r="F38" s="9">
        <f t="shared" si="0"/>
        <v>0</v>
      </c>
      <c r="G38" s="9"/>
      <c r="H38" s="9"/>
    </row>
    <row r="39" spans="1:8" ht="12.75" hidden="1">
      <c r="A39" s="50" t="s">
        <v>281</v>
      </c>
      <c r="B39" s="53" t="s">
        <v>11</v>
      </c>
      <c r="C39" s="53" t="s">
        <v>13</v>
      </c>
      <c r="D39" s="53" t="s">
        <v>80</v>
      </c>
      <c r="E39" s="53" t="s">
        <v>84</v>
      </c>
      <c r="F39" s="9">
        <f t="shared" si="0"/>
        <v>0</v>
      </c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>
        <f t="shared" si="0"/>
        <v>0</v>
      </c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>
        <f t="shared" si="0"/>
        <v>0</v>
      </c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>
        <f t="shared" si="0"/>
        <v>0</v>
      </c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>
        <f>SUM(G43:H43)</f>
        <v>0</v>
      </c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270</v>
      </c>
      <c r="B50" s="6" t="s">
        <v>10</v>
      </c>
      <c r="C50" s="6" t="s">
        <v>13</v>
      </c>
      <c r="D50" s="6" t="s">
        <v>124</v>
      </c>
      <c r="E50" s="6" t="s">
        <v>269</v>
      </c>
      <c r="F50" s="9">
        <f t="shared" si="0"/>
        <v>0</v>
      </c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>
        <f t="shared" si="0"/>
        <v>0</v>
      </c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>
        <f t="shared" si="0"/>
        <v>0</v>
      </c>
      <c r="G52" s="9"/>
      <c r="H52" s="9"/>
    </row>
    <row r="53" spans="1:8" ht="12.75" hidden="1">
      <c r="A53" s="3" t="s">
        <v>273</v>
      </c>
      <c r="B53" s="6" t="s">
        <v>10</v>
      </c>
      <c r="C53" s="6" t="s">
        <v>10</v>
      </c>
      <c r="D53" s="6" t="s">
        <v>94</v>
      </c>
      <c r="E53" s="6" t="s">
        <v>96</v>
      </c>
      <c r="F53" s="9">
        <f t="shared" si="0"/>
        <v>0</v>
      </c>
      <c r="G53" s="9"/>
      <c r="H53" s="9"/>
    </row>
    <row r="54" spans="1:8" ht="12.75" hidden="1">
      <c r="A54" s="3" t="s">
        <v>273</v>
      </c>
      <c r="B54" s="6" t="s">
        <v>10</v>
      </c>
      <c r="C54" s="6" t="s">
        <v>10</v>
      </c>
      <c r="D54" s="6" t="s">
        <v>221</v>
      </c>
      <c r="E54" s="6" t="s">
        <v>96</v>
      </c>
      <c r="F54" s="9">
        <f t="shared" si="0"/>
        <v>0</v>
      </c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>
        <f t="shared" si="0"/>
        <v>0</v>
      </c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>
        <f t="shared" si="0"/>
        <v>0</v>
      </c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>
        <f t="shared" si="0"/>
        <v>0</v>
      </c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>
        <f t="shared" si="0"/>
        <v>0</v>
      </c>
      <c r="G59" s="9"/>
      <c r="H59" s="9"/>
    </row>
    <row r="60" spans="1:8" ht="25.5" hidden="1">
      <c r="A60" s="3" t="s">
        <v>76</v>
      </c>
      <c r="B60" s="6" t="s">
        <v>12</v>
      </c>
      <c r="C60" s="6" t="s">
        <v>8</v>
      </c>
      <c r="D60" s="6" t="s">
        <v>101</v>
      </c>
      <c r="E60" s="6" t="s">
        <v>73</v>
      </c>
      <c r="F60" s="9">
        <f t="shared" si="0"/>
        <v>0</v>
      </c>
      <c r="G60" s="9"/>
      <c r="H60" s="9"/>
    </row>
    <row r="61" spans="1:8" ht="25.5" hidden="1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>
        <f t="shared" si="0"/>
        <v>0</v>
      </c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>
        <f>SUM(G62:H62)</f>
        <v>0</v>
      </c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>
        <f t="shared" si="0"/>
        <v>0</v>
      </c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>
        <f t="shared" si="0"/>
        <v>0</v>
      </c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>
        <f t="shared" si="0"/>
        <v>0</v>
      </c>
      <c r="G65" s="9"/>
      <c r="H65" s="9"/>
    </row>
    <row r="66" spans="1:8" ht="41.25" customHeight="1" hidden="1">
      <c r="A66" s="50" t="s">
        <v>290</v>
      </c>
      <c r="B66" s="53" t="s">
        <v>100</v>
      </c>
      <c r="C66" s="53" t="s">
        <v>8</v>
      </c>
      <c r="D66" s="53" t="s">
        <v>124</v>
      </c>
      <c r="E66" s="53" t="s">
        <v>289</v>
      </c>
      <c r="F66" s="9">
        <f t="shared" si="0"/>
        <v>0</v>
      </c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>
        <f t="shared" si="0"/>
        <v>0</v>
      </c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>
        <f t="shared" si="0"/>
        <v>0</v>
      </c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>
        <f t="shared" si="0"/>
        <v>0</v>
      </c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>
        <f t="shared" si="0"/>
        <v>0</v>
      </c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>
        <f t="shared" si="0"/>
        <v>0</v>
      </c>
      <c r="G71" s="9"/>
      <c r="H71" s="9"/>
    </row>
    <row r="72" spans="1:8" ht="25.5" hidden="1">
      <c r="A72" s="50" t="s">
        <v>287</v>
      </c>
      <c r="B72" s="53" t="s">
        <v>116</v>
      </c>
      <c r="C72" s="53" t="s">
        <v>15</v>
      </c>
      <c r="D72" s="53" t="s">
        <v>288</v>
      </c>
      <c r="E72" s="53" t="s">
        <v>286</v>
      </c>
      <c r="F72" s="9">
        <f t="shared" si="0"/>
        <v>0</v>
      </c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>
        <f t="shared" si="0"/>
        <v>0</v>
      </c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>
        <f t="shared" si="0"/>
        <v>0</v>
      </c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>
        <f t="shared" si="0"/>
        <v>0</v>
      </c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>
        <f t="shared" si="0"/>
        <v>0</v>
      </c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>
        <f t="shared" si="0"/>
        <v>0</v>
      </c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>
        <f>SUM(G78:H78)</f>
        <v>0</v>
      </c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>
        <f>SUM(G79:H79)</f>
        <v>0</v>
      </c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>
        <f t="shared" si="0"/>
        <v>0</v>
      </c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>
        <f t="shared" si="0"/>
        <v>0</v>
      </c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>
        <f t="shared" si="0"/>
        <v>0</v>
      </c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>
        <f t="shared" si="0"/>
        <v>0</v>
      </c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>
        <f>SUM(G84:H84)</f>
        <v>0</v>
      </c>
      <c r="G84" s="9">
        <f>SUM(G12:G83)</f>
        <v>0</v>
      </c>
      <c r="H84" s="9">
        <f>SUM(H12:H83)</f>
        <v>0</v>
      </c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2"/>
  <sheetViews>
    <sheetView zoomScalePageLayoutView="0" workbookViewId="0" topLeftCell="B1">
      <selection activeCell="G13" sqref="G13"/>
    </sheetView>
  </sheetViews>
  <sheetFormatPr defaultColWidth="9.00390625" defaultRowHeight="12.75"/>
  <cols>
    <col min="1" max="1" width="51.75390625" style="22" customWidth="1"/>
    <col min="2" max="3" width="4.75390625" style="22" customWidth="1"/>
    <col min="4" max="4" width="9.375" style="22" customWidth="1"/>
    <col min="5" max="5" width="4.75390625" style="22" customWidth="1"/>
    <col min="6" max="6" width="11.375" style="22" customWidth="1"/>
    <col min="7" max="9" width="10.75390625" style="22" customWidth="1"/>
    <col min="10" max="16384" width="9.125" style="22" customWidth="1"/>
  </cols>
  <sheetData>
    <row r="1" ht="12.75">
      <c r="I1" s="25"/>
    </row>
    <row r="2" ht="12.75">
      <c r="I2" s="25" t="s">
        <v>327</v>
      </c>
    </row>
    <row r="3" ht="12.75">
      <c r="I3" s="25" t="s">
        <v>329</v>
      </c>
    </row>
    <row r="4" spans="5:9" s="61" customFormat="1" ht="15">
      <c r="E4" s="62"/>
      <c r="F4" s="64" t="s">
        <v>328</v>
      </c>
      <c r="G4" s="64"/>
      <c r="H4" s="64"/>
      <c r="I4" s="64"/>
    </row>
    <row r="5" s="61" customFormat="1" ht="15">
      <c r="E5" s="62"/>
    </row>
    <row r="6" ht="12.75">
      <c r="E6" s="31" t="s">
        <v>195</v>
      </c>
    </row>
    <row r="7" ht="12.75">
      <c r="I7" s="28"/>
    </row>
    <row r="8" spans="1:9" s="32" customFormat="1" ht="12.75" customHeight="1">
      <c r="A8" s="84" t="s">
        <v>20</v>
      </c>
      <c r="B8" s="82" t="s">
        <v>0</v>
      </c>
      <c r="C8" s="82" t="s">
        <v>1</v>
      </c>
      <c r="D8" s="82" t="s">
        <v>2</v>
      </c>
      <c r="E8" s="82" t="s">
        <v>3</v>
      </c>
      <c r="F8" s="77" t="s">
        <v>33</v>
      </c>
      <c r="G8" s="78"/>
      <c r="H8" s="78"/>
      <c r="I8" s="79"/>
    </row>
    <row r="9" spans="1:9" s="32" customFormat="1" ht="12.75" customHeight="1">
      <c r="A9" s="85"/>
      <c r="B9" s="83"/>
      <c r="C9" s="83"/>
      <c r="D9" s="83"/>
      <c r="E9" s="83"/>
      <c r="F9" s="93" t="s">
        <v>23</v>
      </c>
      <c r="G9" s="94" t="s">
        <v>192</v>
      </c>
      <c r="H9" s="60" t="s">
        <v>212</v>
      </c>
      <c r="I9" s="95" t="s">
        <v>32</v>
      </c>
    </row>
    <row r="10" spans="1:9" ht="93">
      <c r="A10" s="85"/>
      <c r="B10" s="83"/>
      <c r="C10" s="83"/>
      <c r="D10" s="83"/>
      <c r="E10" s="83"/>
      <c r="F10" s="93"/>
      <c r="G10" s="94"/>
      <c r="H10" s="59" t="s">
        <v>300</v>
      </c>
      <c r="I10" s="96"/>
    </row>
    <row r="11" spans="1:9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  <c r="I11" s="5">
        <v>9</v>
      </c>
    </row>
    <row r="12" spans="1:9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63">
        <f>G12+I12</f>
        <v>0</v>
      </c>
      <c r="G12" s="63">
        <f>SUM('Город.посел.:Город. поселение'!G12)</f>
        <v>0</v>
      </c>
      <c r="H12" s="63">
        <f>SUM('Город.посел.:Город. поселение'!H12)</f>
        <v>0</v>
      </c>
      <c r="I12" s="63">
        <f>SUM('Город.посел.:Город. поселение'!I12)</f>
        <v>0</v>
      </c>
    </row>
    <row r="13" spans="1:9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63">
        <f aca="true" t="shared" si="0" ref="F13:F77">G13+I13</f>
        <v>0</v>
      </c>
      <c r="G13" s="63">
        <f>SUM('Город.посел.:Город. поселение'!G13)</f>
        <v>0</v>
      </c>
      <c r="H13" s="63">
        <f>SUM('Город.посел.:Город. поселение'!H13)</f>
        <v>0</v>
      </c>
      <c r="I13" s="63">
        <f>SUM('Город.посел.:Город. поселение'!I13)</f>
        <v>0</v>
      </c>
    </row>
    <row r="14" spans="1:9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63">
        <f t="shared" si="0"/>
        <v>0</v>
      </c>
      <c r="G14" s="63">
        <f>SUM('Город.посел.:Город. поселение'!G14)</f>
        <v>0</v>
      </c>
      <c r="H14" s="63">
        <f>SUM('Город.посел.:Город. поселение'!H14)</f>
        <v>0</v>
      </c>
      <c r="I14" s="63">
        <f>SUM('Город.посел.:Город. поселение'!I14)</f>
        <v>0</v>
      </c>
    </row>
    <row r="15" spans="1:9" ht="27.75" customHeight="1">
      <c r="A15" s="3" t="s">
        <v>298</v>
      </c>
      <c r="B15" s="6" t="s">
        <v>8</v>
      </c>
      <c r="C15" s="6" t="s">
        <v>18</v>
      </c>
      <c r="D15" s="6" t="s">
        <v>41</v>
      </c>
      <c r="E15" s="6" t="s">
        <v>297</v>
      </c>
      <c r="F15" s="63">
        <f t="shared" si="0"/>
        <v>0</v>
      </c>
      <c r="G15" s="63">
        <f>SUM('Город.посел.:Город. поселение'!G15)</f>
        <v>0</v>
      </c>
      <c r="H15" s="63">
        <f>SUM('Город.посел.:Город. поселение'!H15)</f>
        <v>0</v>
      </c>
      <c r="I15" s="63">
        <f>SUM('Город.посел.:Город. поселение'!I15)</f>
        <v>0</v>
      </c>
    </row>
    <row r="16" spans="1:9" ht="38.25">
      <c r="A16" s="3" t="s">
        <v>268</v>
      </c>
      <c r="B16" s="6" t="s">
        <v>8</v>
      </c>
      <c r="C16" s="6" t="s">
        <v>11</v>
      </c>
      <c r="D16" s="6" t="s">
        <v>266</v>
      </c>
      <c r="E16" s="6" t="s">
        <v>267</v>
      </c>
      <c r="F16" s="63">
        <f t="shared" si="0"/>
        <v>0</v>
      </c>
      <c r="G16" s="63">
        <f>SUM('Город.посел.:Город. поселение'!G16)</f>
        <v>0</v>
      </c>
      <c r="H16" s="63">
        <f>SUM('Город.посел.:Город. поселение'!H16)</f>
        <v>0</v>
      </c>
      <c r="I16" s="63">
        <f>SUM('Город.посел.:Город. поселение'!I16)</f>
        <v>0</v>
      </c>
    </row>
    <row r="17" spans="1:9" ht="12.75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63">
        <f t="shared" si="0"/>
        <v>0</v>
      </c>
      <c r="G17" s="63">
        <f>SUM('Город.посел.:Город. поселение'!G17)</f>
        <v>0</v>
      </c>
      <c r="H17" s="63">
        <f>SUM('Город.посел.:Город. поселение'!H17)</f>
        <v>0</v>
      </c>
      <c r="I17" s="63">
        <f>SUM('Город.посел.:Город. поселение'!I17)</f>
        <v>0</v>
      </c>
    </row>
    <row r="18" spans="1:9" ht="38.25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63">
        <f t="shared" si="0"/>
        <v>0</v>
      </c>
      <c r="G18" s="63">
        <f>SUM('Город.посел.:Город. поселение'!G18)</f>
        <v>0</v>
      </c>
      <c r="H18" s="63">
        <f>SUM('Город.посел.:Город. поселение'!H18)</f>
        <v>0</v>
      </c>
      <c r="I18" s="63">
        <f>SUM('Город.посел.:Город. поселение'!I18)</f>
        <v>0</v>
      </c>
    </row>
    <row r="19" spans="1:9" ht="25.5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63">
        <f t="shared" si="0"/>
        <v>0</v>
      </c>
      <c r="G19" s="63">
        <f>SUM('Город.посел.:Город. поселение'!G19)</f>
        <v>0</v>
      </c>
      <c r="H19" s="63">
        <f>SUM('Город.посел.:Город. поселение'!H19)</f>
        <v>0</v>
      </c>
      <c r="I19" s="63">
        <f>SUM('Город.посел.:Город. поселение'!I19)</f>
        <v>0</v>
      </c>
    </row>
    <row r="20" spans="1:9" ht="12.75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63">
        <f t="shared" si="0"/>
        <v>0</v>
      </c>
      <c r="G20" s="63">
        <f>SUM('Город.посел.:Город. поселение'!G20)</f>
        <v>0</v>
      </c>
      <c r="H20" s="63">
        <f>SUM('Город.посел.:Город. поселение'!H20)</f>
        <v>0</v>
      </c>
      <c r="I20" s="63">
        <f>SUM('Город.посел.:Город. поселение'!I20)</f>
        <v>0</v>
      </c>
    </row>
    <row r="21" spans="1:9" ht="12.75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63">
        <f t="shared" si="0"/>
        <v>0</v>
      </c>
      <c r="G21" s="63">
        <f>SUM('Город.посел.:Город. поселение'!G21)</f>
        <v>0</v>
      </c>
      <c r="H21" s="63">
        <f>SUM('Город.посел.:Город. поселение'!H21)</f>
        <v>0</v>
      </c>
      <c r="I21" s="63">
        <f>SUM('Город.посел.:Город. поселение'!I21)</f>
        <v>0</v>
      </c>
    </row>
    <row r="22" spans="1:9" ht="25.5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63">
        <f t="shared" si="0"/>
        <v>0</v>
      </c>
      <c r="G22" s="63">
        <f>SUM('Город.посел.:Город. поселение'!G22)</f>
        <v>0</v>
      </c>
      <c r="H22" s="63">
        <f>SUM('Город.посел.:Город. поселение'!H22)</f>
        <v>0</v>
      </c>
      <c r="I22" s="63">
        <f>SUM('Город.посел.:Город. поселение'!I22)</f>
        <v>0</v>
      </c>
    </row>
    <row r="23" spans="1:9" ht="25.5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63">
        <f t="shared" si="0"/>
        <v>0</v>
      </c>
      <c r="G23" s="63">
        <f>SUM('Город.посел.:Город. поселение'!G23)</f>
        <v>0</v>
      </c>
      <c r="H23" s="63">
        <f>SUM('Город.посел.:Город. поселение'!H23)</f>
        <v>0</v>
      </c>
      <c r="I23" s="63">
        <f>SUM('Город.посел.:Город. поселение'!I23)</f>
        <v>0</v>
      </c>
    </row>
    <row r="24" spans="1:9" ht="12.75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63">
        <f t="shared" si="0"/>
        <v>0</v>
      </c>
      <c r="G24" s="63">
        <f>SUM('Город.посел.:Город. поселение'!G24)</f>
        <v>0</v>
      </c>
      <c r="H24" s="63">
        <f>SUM('Город.посел.:Город. поселение'!H24)</f>
        <v>0</v>
      </c>
      <c r="I24" s="63">
        <f>SUM('Город.посел.:Город. поселение'!I24)</f>
        <v>0</v>
      </c>
    </row>
    <row r="25" spans="1:9" ht="25.5">
      <c r="A25" s="50" t="s">
        <v>276</v>
      </c>
      <c r="B25" s="53" t="s">
        <v>8</v>
      </c>
      <c r="C25" s="53" t="s">
        <v>17</v>
      </c>
      <c r="D25" s="53" t="s">
        <v>277</v>
      </c>
      <c r="E25" s="53" t="s">
        <v>278</v>
      </c>
      <c r="F25" s="63">
        <f t="shared" si="0"/>
        <v>0</v>
      </c>
      <c r="G25" s="63">
        <f>SUM('Город.посел.:Город. поселение'!G25)</f>
        <v>0</v>
      </c>
      <c r="H25" s="63">
        <f>SUM('Город.посел.:Город. поселение'!H25)</f>
        <v>0</v>
      </c>
      <c r="I25" s="63">
        <f>SUM('Город.посел.:Город. поселение'!I25)</f>
        <v>0</v>
      </c>
    </row>
    <row r="26" spans="1:9" ht="25.5">
      <c r="A26" s="3" t="s">
        <v>274</v>
      </c>
      <c r="B26" s="6" t="s">
        <v>13</v>
      </c>
      <c r="C26" s="6" t="s">
        <v>13</v>
      </c>
      <c r="D26" s="6" t="s">
        <v>266</v>
      </c>
      <c r="E26" s="6" t="s">
        <v>275</v>
      </c>
      <c r="F26" s="63">
        <f t="shared" si="0"/>
        <v>0</v>
      </c>
      <c r="G26" s="63">
        <f>SUM('Город.посел.:Город. поселение'!G26)</f>
        <v>0</v>
      </c>
      <c r="H26" s="63">
        <f>SUM('Город.посел.:Город. поселение'!H26)</f>
        <v>0</v>
      </c>
      <c r="I26" s="63">
        <f>SUM('Город.посел.:Город. поселение'!I26)</f>
        <v>0</v>
      </c>
    </row>
    <row r="27" spans="1:9" ht="25.5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63">
        <f t="shared" si="0"/>
        <v>0</v>
      </c>
      <c r="G27" s="63">
        <f>SUM('Город.посел.:Город. поселение'!G27)</f>
        <v>0</v>
      </c>
      <c r="H27" s="63">
        <f>SUM('Город.посел.:Город. поселение'!H27)</f>
        <v>0</v>
      </c>
      <c r="I27" s="63">
        <f>SUM('Город.посел.:Город. поселение'!I27)</f>
        <v>0</v>
      </c>
    </row>
    <row r="28" spans="1:9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63">
        <f t="shared" si="0"/>
        <v>0</v>
      </c>
      <c r="G28" s="63">
        <f>SUM('Город.посел.:Город. поселение'!G28)</f>
        <v>0</v>
      </c>
      <c r="H28" s="63">
        <f>SUM('Город.посел.:Город. поселение'!H28)</f>
        <v>0</v>
      </c>
      <c r="I28" s="63">
        <f>SUM('Город.посел.:Город. поселение'!I28)</f>
        <v>0</v>
      </c>
    </row>
    <row r="29" spans="1:9" ht="12.75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63">
        <f t="shared" si="0"/>
        <v>0</v>
      </c>
      <c r="G29" s="63">
        <f>SUM('Город.посел.:Город. поселение'!G29)</f>
        <v>0</v>
      </c>
      <c r="H29" s="63">
        <f>SUM('Город.посел.:Город. поселение'!H29)</f>
        <v>0</v>
      </c>
      <c r="I29" s="63">
        <f>SUM('Город.посел.:Город. поселение'!I29)</f>
        <v>0</v>
      </c>
    </row>
    <row r="30" spans="1:9" ht="12.75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63">
        <f t="shared" si="0"/>
        <v>0</v>
      </c>
      <c r="G30" s="63">
        <f>SUM('Город.посел.:Город. поселение'!G30)</f>
        <v>0</v>
      </c>
      <c r="H30" s="63">
        <f>SUM('Город.посел.:Город. поселение'!H30)</f>
        <v>0</v>
      </c>
      <c r="I30" s="63">
        <f>SUM('Город.посел.:Город. поселение'!I30)</f>
        <v>0</v>
      </c>
    </row>
    <row r="31" spans="1:9" ht="12.75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63">
        <f t="shared" si="0"/>
        <v>0</v>
      </c>
      <c r="G31" s="63">
        <f>SUM('Город.посел.:Город. поселение'!G31)</f>
        <v>0</v>
      </c>
      <c r="H31" s="63">
        <f>SUM('Город.посел.:Город. поселение'!H31)</f>
        <v>0</v>
      </c>
      <c r="I31" s="63">
        <f>SUM('Город.посел.:Город. поселение'!I31)</f>
        <v>0</v>
      </c>
    </row>
    <row r="32" spans="1:9" ht="25.5">
      <c r="A32" s="50" t="s">
        <v>285</v>
      </c>
      <c r="B32" s="53" t="s">
        <v>18</v>
      </c>
      <c r="C32" s="53" t="s">
        <v>12</v>
      </c>
      <c r="D32" s="53" t="s">
        <v>283</v>
      </c>
      <c r="E32" s="53" t="s">
        <v>284</v>
      </c>
      <c r="F32" s="63">
        <f t="shared" si="0"/>
        <v>0</v>
      </c>
      <c r="G32" s="63">
        <f>SUM('Город.посел.:Город. поселение'!G32)</f>
        <v>0</v>
      </c>
      <c r="H32" s="63">
        <f>SUM('Город.посел.:Город. поселение'!H32)</f>
        <v>0</v>
      </c>
      <c r="I32" s="63">
        <f>SUM('Город.посел.:Город. поселение'!I32)</f>
        <v>0</v>
      </c>
    </row>
    <row r="33" spans="1:9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63">
        <f t="shared" si="0"/>
        <v>0</v>
      </c>
      <c r="G33" s="63">
        <f>SUM('Город.посел.:Город. поселение'!G33)</f>
        <v>0</v>
      </c>
      <c r="H33" s="63">
        <f>SUM('Город.посел.:Город. поселение'!H33)</f>
        <v>0</v>
      </c>
      <c r="I33" s="63">
        <f>SUM('Город.посел.:Город. поселение'!I33)</f>
        <v>0</v>
      </c>
    </row>
    <row r="34" spans="1:9" ht="12.75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63">
        <f t="shared" si="0"/>
        <v>0</v>
      </c>
      <c r="G34" s="63">
        <f>SUM('Город.посел.:Город. поселение'!G34)</f>
        <v>0</v>
      </c>
      <c r="H34" s="63">
        <f>SUM('Город.посел.:Город. поселение'!H34)</f>
        <v>0</v>
      </c>
      <c r="I34" s="63">
        <f>SUM('Город.посел.:Город. поселение'!I34)</f>
        <v>0</v>
      </c>
    </row>
    <row r="35" spans="1:9" ht="25.5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63">
        <f t="shared" si="0"/>
        <v>0</v>
      </c>
      <c r="G35" s="63">
        <f>SUM('Город.посел.:Город. поселение'!G35)</f>
        <v>0</v>
      </c>
      <c r="H35" s="63">
        <f>SUM('Город.посел.:Город. поселение'!H35)</f>
        <v>0</v>
      </c>
      <c r="I35" s="63">
        <f>SUM('Город.посел.:Город. поселение'!I35)</f>
        <v>0</v>
      </c>
    </row>
    <row r="36" spans="1:9" ht="12.75">
      <c r="A36" s="3" t="s">
        <v>249</v>
      </c>
      <c r="B36" s="6" t="s">
        <v>11</v>
      </c>
      <c r="C36" s="6" t="s">
        <v>8</v>
      </c>
      <c r="D36" s="6" t="s">
        <v>248</v>
      </c>
      <c r="E36" s="6" t="s">
        <v>82</v>
      </c>
      <c r="F36" s="63">
        <f t="shared" si="0"/>
        <v>0</v>
      </c>
      <c r="G36" s="63">
        <f>SUM('Город.посел.:Город. поселение'!G36)</f>
        <v>0</v>
      </c>
      <c r="H36" s="63">
        <f>SUM('Город.посел.:Город. поселение'!H36)</f>
        <v>0</v>
      </c>
      <c r="I36" s="63">
        <f>SUM('Город.посел.:Город. поселение'!I36)</f>
        <v>0</v>
      </c>
    </row>
    <row r="37" spans="1:9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63">
        <f t="shared" si="0"/>
        <v>0</v>
      </c>
      <c r="G37" s="63">
        <f>SUM('Город.посел.:Город. поселение'!G37)</f>
        <v>0</v>
      </c>
      <c r="H37" s="63">
        <f>SUM('Город.посел.:Город. поселение'!H37)</f>
        <v>0</v>
      </c>
      <c r="I37" s="63">
        <f>SUM('Город.посел.:Город. поселение'!I37)</f>
        <v>0</v>
      </c>
    </row>
    <row r="38" spans="1:9" ht="12.75">
      <c r="A38" s="50" t="s">
        <v>282</v>
      </c>
      <c r="B38" s="53" t="s">
        <v>11</v>
      </c>
      <c r="C38" s="53" t="s">
        <v>13</v>
      </c>
      <c r="D38" s="53" t="s">
        <v>279</v>
      </c>
      <c r="E38" s="53" t="s">
        <v>280</v>
      </c>
      <c r="F38" s="63">
        <f t="shared" si="0"/>
        <v>0</v>
      </c>
      <c r="G38" s="63">
        <f>SUM('Город.посел.:Город. поселение'!G38)</f>
        <v>0</v>
      </c>
      <c r="H38" s="63">
        <f>SUM('Город.посел.:Город. поселение'!H38)</f>
        <v>0</v>
      </c>
      <c r="I38" s="63">
        <f>SUM('Город.посел.:Город. поселение'!I38)</f>
        <v>0</v>
      </c>
    </row>
    <row r="39" spans="1:9" ht="12.75">
      <c r="A39" s="50" t="s">
        <v>281</v>
      </c>
      <c r="B39" s="53" t="s">
        <v>11</v>
      </c>
      <c r="C39" s="53" t="s">
        <v>13</v>
      </c>
      <c r="D39" s="53" t="s">
        <v>80</v>
      </c>
      <c r="E39" s="53" t="s">
        <v>84</v>
      </c>
      <c r="F39" s="63">
        <f t="shared" si="0"/>
        <v>0</v>
      </c>
      <c r="G39" s="63">
        <f>SUM('Город.посел.:Город. поселение'!G39)</f>
        <v>0</v>
      </c>
      <c r="H39" s="63">
        <f>SUM('Город.посел.:Город. поселение'!H39)</f>
        <v>0</v>
      </c>
      <c r="I39" s="63">
        <f>SUM('Город.посел.:Город. поселение'!I39)</f>
        <v>0</v>
      </c>
    </row>
    <row r="40" spans="1:9" ht="12.75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63">
        <f t="shared" si="0"/>
        <v>0</v>
      </c>
      <c r="G40" s="63">
        <f>SUM('Город.посел.:Город. поселение'!G40)</f>
        <v>0</v>
      </c>
      <c r="H40" s="63">
        <f>SUM('Город.посел.:Город. поселение'!H40)</f>
        <v>0</v>
      </c>
      <c r="I40" s="63">
        <f>SUM('Город.посел.:Город. поселение'!I40)</f>
        <v>0</v>
      </c>
    </row>
    <row r="41" spans="1:9" ht="25.5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63">
        <f t="shared" si="0"/>
        <v>0</v>
      </c>
      <c r="G41" s="63">
        <f>SUM('Город.посел.:Город. поселение'!G41)</f>
        <v>0</v>
      </c>
      <c r="H41" s="63">
        <f>SUM('Город.посел.:Город. поселение'!H41)</f>
        <v>0</v>
      </c>
      <c r="I41" s="63">
        <f>SUM('Город.посел.:Город. поселение'!I41)</f>
        <v>0</v>
      </c>
    </row>
    <row r="42" spans="1:9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63">
        <f t="shared" si="0"/>
        <v>0</v>
      </c>
      <c r="G42" s="63">
        <f>SUM('Город.посел.:Город. поселение'!G42)</f>
        <v>0</v>
      </c>
      <c r="H42" s="63">
        <f>SUM('Город.посел.:Город. поселение'!H42)</f>
        <v>0</v>
      </c>
      <c r="I42" s="63">
        <f>SUM('Город.посел.:Город. поселение'!I42)</f>
        <v>0</v>
      </c>
    </row>
    <row r="43" spans="1:9" ht="25.5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63">
        <f t="shared" si="0"/>
        <v>0</v>
      </c>
      <c r="G43" s="63">
        <f>SUM('Город.посел.:Город. поселение'!G43)</f>
        <v>0</v>
      </c>
      <c r="H43" s="63">
        <f>SUM('Город.посел.:Город. поселение'!H43)</f>
        <v>0</v>
      </c>
      <c r="I43" s="63">
        <f>SUM('Город.посел.:Город. поселение'!I43)</f>
        <v>0</v>
      </c>
    </row>
    <row r="44" spans="1:9" ht="12.75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63">
        <f t="shared" si="0"/>
        <v>0</v>
      </c>
      <c r="G44" s="63">
        <f>SUM('Город.посел.:Город. поселение'!G44)</f>
        <v>0</v>
      </c>
      <c r="H44" s="63">
        <f>SUM('Город.посел.:Город. поселение'!H44)</f>
        <v>0</v>
      </c>
      <c r="I44" s="63">
        <f>SUM('Город.посел.:Город. поселение'!I44)</f>
        <v>0</v>
      </c>
    </row>
    <row r="45" spans="1:9" ht="25.5">
      <c r="A45" s="3" t="s">
        <v>76</v>
      </c>
      <c r="B45" s="7" t="s">
        <v>10</v>
      </c>
      <c r="C45" s="7" t="s">
        <v>8</v>
      </c>
      <c r="D45" s="7" t="s">
        <v>87</v>
      </c>
      <c r="E45" s="7" t="s">
        <v>73</v>
      </c>
      <c r="F45" s="63">
        <f t="shared" si="0"/>
        <v>0</v>
      </c>
      <c r="G45" s="63">
        <f>SUM('Город.посел.:Город. поселение'!G45)</f>
        <v>0</v>
      </c>
      <c r="H45" s="63">
        <f>SUM('Город.посел.:Город. поселение'!H45)</f>
        <v>0</v>
      </c>
      <c r="I45" s="63">
        <f>SUM('Город.посел.:Город. поселение'!I45)</f>
        <v>0</v>
      </c>
    </row>
    <row r="46" spans="1:9" ht="25.5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63">
        <f t="shared" si="0"/>
        <v>0</v>
      </c>
      <c r="G46" s="63">
        <f>SUM('Город.посел.:Город. поселение'!G46)</f>
        <v>0</v>
      </c>
      <c r="H46" s="63">
        <f>SUM('Город.посел.:Город. поселение'!H46)</f>
        <v>0</v>
      </c>
      <c r="I46" s="63">
        <f>SUM('Город.посел.:Город. поселение'!I46)</f>
        <v>0</v>
      </c>
    </row>
    <row r="47" spans="1:9" ht="25.5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63">
        <f t="shared" si="0"/>
        <v>0</v>
      </c>
      <c r="G47" s="63">
        <f>SUM('Город.посел.:Город. поселение'!G47)</f>
        <v>0</v>
      </c>
      <c r="H47" s="63">
        <f>SUM('Город.посел.:Город. поселение'!H47)</f>
        <v>0</v>
      </c>
      <c r="I47" s="63">
        <f>SUM('Город.посел.:Город. поселение'!I47)</f>
        <v>0</v>
      </c>
    </row>
    <row r="48" spans="1:9" ht="25.5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63">
        <f t="shared" si="0"/>
        <v>0</v>
      </c>
      <c r="G48" s="63">
        <f>SUM('Город.посел.:Город. поселение'!G48)</f>
        <v>0</v>
      </c>
      <c r="H48" s="63">
        <f>SUM('Город.посел.:Город. поселение'!H48)</f>
        <v>0</v>
      </c>
      <c r="I48" s="63">
        <f>SUM('Город.посел.:Город. поселение'!I48)</f>
        <v>0</v>
      </c>
    </row>
    <row r="49" spans="1:9" ht="25.5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63">
        <f t="shared" si="0"/>
        <v>0</v>
      </c>
      <c r="G49" s="63">
        <f>SUM('Город.посел.:Город. поселение'!G49)</f>
        <v>0</v>
      </c>
      <c r="H49" s="63">
        <f>SUM('Город.посел.:Город. поселение'!H49)</f>
        <v>0</v>
      </c>
      <c r="I49" s="63">
        <f>SUM('Город.посел.:Город. поселение'!I49)</f>
        <v>0</v>
      </c>
    </row>
    <row r="50" spans="1:9" ht="38.25">
      <c r="A50" s="3" t="s">
        <v>270</v>
      </c>
      <c r="B50" s="6" t="s">
        <v>10</v>
      </c>
      <c r="C50" s="6" t="s">
        <v>13</v>
      </c>
      <c r="D50" s="6" t="s">
        <v>124</v>
      </c>
      <c r="E50" s="6" t="s">
        <v>269</v>
      </c>
      <c r="F50" s="63">
        <f t="shared" si="0"/>
        <v>0</v>
      </c>
      <c r="G50" s="63">
        <f>SUM('Город.посел.:Город. поселение'!G50)</f>
        <v>0</v>
      </c>
      <c r="H50" s="63">
        <f>SUM('Город.посел.:Город. поселение'!H50)</f>
        <v>0</v>
      </c>
      <c r="I50" s="63">
        <f>SUM('Город.посел.:Город. поселение'!I50)</f>
        <v>0</v>
      </c>
    </row>
    <row r="51" spans="1:9" ht="12.75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63">
        <f t="shared" si="0"/>
        <v>0</v>
      </c>
      <c r="G51" s="63">
        <f>SUM('Город.посел.:Город. поселение'!G51)</f>
        <v>0</v>
      </c>
      <c r="H51" s="63">
        <f>SUM('Город.посел.:Город. поселение'!H51)</f>
        <v>0</v>
      </c>
      <c r="I51" s="63">
        <f>SUM('Город.посел.:Город. поселение'!I51)</f>
        <v>0</v>
      </c>
    </row>
    <row r="52" spans="1:9" ht="12.75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63">
        <f t="shared" si="0"/>
        <v>0</v>
      </c>
      <c r="G52" s="63">
        <f>SUM('Город.посел.:Город. поселение'!G52)</f>
        <v>0</v>
      </c>
      <c r="H52" s="63">
        <f>SUM('Город.посел.:Город. поселение'!H52)</f>
        <v>0</v>
      </c>
      <c r="I52" s="63">
        <f>SUM('Город.посел.:Город. поселение'!I52)</f>
        <v>0</v>
      </c>
    </row>
    <row r="53" spans="1:9" ht="12.75">
      <c r="A53" s="3" t="s">
        <v>273</v>
      </c>
      <c r="B53" s="6" t="s">
        <v>10</v>
      </c>
      <c r="C53" s="6" t="s">
        <v>10</v>
      </c>
      <c r="D53" s="6" t="s">
        <v>94</v>
      </c>
      <c r="E53" s="6" t="s">
        <v>96</v>
      </c>
      <c r="F53" s="63">
        <f t="shared" si="0"/>
        <v>0</v>
      </c>
      <c r="G53" s="63">
        <f>SUM('Город.посел.:Город. поселение'!G53)</f>
        <v>0</v>
      </c>
      <c r="H53" s="63">
        <f>SUM('Город.посел.:Город. поселение'!H53)</f>
        <v>0</v>
      </c>
      <c r="I53" s="63">
        <f>SUM('Город.посел.:Город. поселение'!I53)</f>
        <v>0</v>
      </c>
    </row>
    <row r="54" spans="1:9" ht="12.75">
      <c r="A54" s="3" t="s">
        <v>273</v>
      </c>
      <c r="B54" s="6" t="s">
        <v>10</v>
      </c>
      <c r="C54" s="6" t="s">
        <v>10</v>
      </c>
      <c r="D54" s="6" t="s">
        <v>221</v>
      </c>
      <c r="E54" s="6" t="s">
        <v>96</v>
      </c>
      <c r="F54" s="63">
        <f t="shared" si="0"/>
        <v>0</v>
      </c>
      <c r="G54" s="63">
        <f>SUM('Город.посел.:Город. поселение'!G54)</f>
        <v>0</v>
      </c>
      <c r="H54" s="63">
        <f>SUM('Город.посел.:Город. поселение'!H54)</f>
        <v>0</v>
      </c>
      <c r="I54" s="63">
        <f>SUM('Город.посел.:Город. поселение'!I54)</f>
        <v>0</v>
      </c>
    </row>
    <row r="55" spans="1:9" ht="25.5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63">
        <f t="shared" si="0"/>
        <v>0</v>
      </c>
      <c r="G55" s="63">
        <f>SUM('Город.посел.:Город. поселение'!G55)</f>
        <v>0</v>
      </c>
      <c r="H55" s="63">
        <f>SUM('Город.посел.:Город. поселение'!H55)</f>
        <v>0</v>
      </c>
      <c r="I55" s="63">
        <f>SUM('Город.посел.:Город. поселение'!I55)</f>
        <v>0</v>
      </c>
    </row>
    <row r="56" spans="1:9" ht="25.5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63">
        <f t="shared" si="0"/>
        <v>0</v>
      </c>
      <c r="G56" s="63">
        <f>SUM('Город.посел.:Город. поселение'!G56)</f>
        <v>0</v>
      </c>
      <c r="H56" s="63">
        <f>SUM('Город.посел.:Город. поселение'!H56)</f>
        <v>0</v>
      </c>
      <c r="I56" s="63">
        <f>SUM('Город.посел.:Город. поселение'!I56)</f>
        <v>0</v>
      </c>
    </row>
    <row r="57" spans="1:9" ht="12.75">
      <c r="A57" s="50" t="s">
        <v>304</v>
      </c>
      <c r="B57" s="53" t="s">
        <v>10</v>
      </c>
      <c r="C57" s="53" t="s">
        <v>100</v>
      </c>
      <c r="D57" s="53" t="s">
        <v>305</v>
      </c>
      <c r="E57" s="53" t="s">
        <v>103</v>
      </c>
      <c r="F57" s="63">
        <f t="shared" si="0"/>
        <v>0</v>
      </c>
      <c r="G57" s="63">
        <f>SUM('Город.посел.:Город. поселение'!G57)</f>
        <v>0</v>
      </c>
      <c r="H57" s="63">
        <f>SUM('Город.посел.:Город. поселение'!H57)</f>
        <v>0</v>
      </c>
      <c r="I57" s="63">
        <f>SUM('Город.посел.:Город. поселение'!I57)</f>
        <v>0</v>
      </c>
    </row>
    <row r="58" spans="1:9" ht="25.5">
      <c r="A58" s="3" t="s">
        <v>76</v>
      </c>
      <c r="B58" s="6" t="s">
        <v>12</v>
      </c>
      <c r="C58" s="6" t="s">
        <v>8</v>
      </c>
      <c r="D58" s="6" t="s">
        <v>105</v>
      </c>
      <c r="E58" s="6" t="s">
        <v>73</v>
      </c>
      <c r="F58" s="63">
        <f t="shared" si="0"/>
        <v>0</v>
      </c>
      <c r="G58" s="63">
        <f>SUM('Город.посел.:Город. поселение'!G58)</f>
        <v>0</v>
      </c>
      <c r="H58" s="63">
        <f>SUM('Город.посел.:Город. поселение'!H58)</f>
        <v>0</v>
      </c>
      <c r="I58" s="63">
        <f>SUM('Город.посел.:Город. поселение'!I58)</f>
        <v>0</v>
      </c>
    </row>
    <row r="59" spans="1:9" ht="25.5">
      <c r="A59" s="3" t="s">
        <v>76</v>
      </c>
      <c r="B59" s="6" t="s">
        <v>12</v>
      </c>
      <c r="C59" s="6" t="s">
        <v>8</v>
      </c>
      <c r="D59" s="6" t="s">
        <v>106</v>
      </c>
      <c r="E59" s="6" t="s">
        <v>73</v>
      </c>
      <c r="F59" s="63">
        <f t="shared" si="0"/>
        <v>0</v>
      </c>
      <c r="G59" s="63">
        <f>SUM('Город.посел.:Город. поселение'!G59)</f>
        <v>0</v>
      </c>
      <c r="H59" s="63">
        <f>SUM('Город.посел.:Город. поселение'!H59)</f>
        <v>0</v>
      </c>
      <c r="I59" s="63">
        <f>SUM('Город.посел.:Город. поселение'!I59)</f>
        <v>0</v>
      </c>
    </row>
    <row r="60" spans="1:9" ht="25.5">
      <c r="A60" s="3" t="s">
        <v>76</v>
      </c>
      <c r="B60" s="6" t="s">
        <v>12</v>
      </c>
      <c r="C60" s="6" t="s">
        <v>8</v>
      </c>
      <c r="D60" s="6" t="s">
        <v>107</v>
      </c>
      <c r="E60" s="6" t="s">
        <v>73</v>
      </c>
      <c r="F60" s="63">
        <f t="shared" si="0"/>
        <v>0</v>
      </c>
      <c r="G60" s="63">
        <f>SUM('Город.посел.:Город. поселение'!G60)</f>
        <v>0</v>
      </c>
      <c r="H60" s="63">
        <f>SUM('Город.посел.:Город. поселение'!H60)</f>
        <v>0</v>
      </c>
      <c r="I60" s="63">
        <f>SUM('Город.посел.:Город. поселение'!I60)</f>
        <v>0</v>
      </c>
    </row>
    <row r="61" spans="1:9" ht="25.5">
      <c r="A61" s="3" t="s">
        <v>128</v>
      </c>
      <c r="B61" s="6" t="s">
        <v>12</v>
      </c>
      <c r="C61" s="6" t="s">
        <v>8</v>
      </c>
      <c r="D61" s="6" t="s">
        <v>221</v>
      </c>
      <c r="E61" s="6" t="s">
        <v>127</v>
      </c>
      <c r="F61" s="63">
        <f t="shared" si="0"/>
        <v>0</v>
      </c>
      <c r="G61" s="63">
        <f>SUM('Город.посел.:Город. поселение'!G61)</f>
        <v>0</v>
      </c>
      <c r="H61" s="63">
        <f>SUM('Город.посел.:Город. поселение'!H61)</f>
        <v>0</v>
      </c>
      <c r="I61" s="63">
        <f>SUM('Город.посел.:Город. поселение'!I61)</f>
        <v>0</v>
      </c>
    </row>
    <row r="62" spans="1:9" ht="25.5">
      <c r="A62" s="3" t="s">
        <v>128</v>
      </c>
      <c r="B62" s="6" t="s">
        <v>12</v>
      </c>
      <c r="C62" s="6" t="s">
        <v>8</v>
      </c>
      <c r="D62" s="6" t="s">
        <v>262</v>
      </c>
      <c r="E62" s="6" t="s">
        <v>127</v>
      </c>
      <c r="F62" s="63">
        <f t="shared" si="0"/>
        <v>0</v>
      </c>
      <c r="G62" s="63">
        <f>SUM('Город.посел.:Город. поселение'!G62)</f>
        <v>0</v>
      </c>
      <c r="H62" s="63">
        <f>SUM('Город.посел.:Город. поселение'!H62)</f>
        <v>0</v>
      </c>
      <c r="I62" s="63">
        <f>SUM('Город.посел.:Город. поселение'!I62)</f>
        <v>0</v>
      </c>
    </row>
    <row r="63" spans="1:9" ht="25.5">
      <c r="A63" s="3" t="s">
        <v>115</v>
      </c>
      <c r="B63" s="6" t="s">
        <v>100</v>
      </c>
      <c r="C63" s="6" t="s">
        <v>8</v>
      </c>
      <c r="D63" s="53" t="s">
        <v>230</v>
      </c>
      <c r="E63" s="53" t="s">
        <v>113</v>
      </c>
      <c r="F63" s="63">
        <f t="shared" si="0"/>
        <v>0</v>
      </c>
      <c r="G63" s="63">
        <f>SUM('Город.посел.:Город. поселение'!G63)</f>
        <v>0</v>
      </c>
      <c r="H63" s="63">
        <f>SUM('Город.посел.:Город. поселение'!H63)</f>
        <v>0</v>
      </c>
      <c r="I63" s="63">
        <f>SUM('Город.посел.:Город. поселение'!I63)</f>
        <v>0</v>
      </c>
    </row>
    <row r="64" spans="1:9" ht="25.5">
      <c r="A64" s="3" t="s">
        <v>76</v>
      </c>
      <c r="B64" s="6" t="s">
        <v>100</v>
      </c>
      <c r="C64" s="6" t="s">
        <v>8</v>
      </c>
      <c r="D64" s="6" t="s">
        <v>109</v>
      </c>
      <c r="E64" s="6" t="s">
        <v>73</v>
      </c>
      <c r="F64" s="63">
        <f t="shared" si="0"/>
        <v>0</v>
      </c>
      <c r="G64" s="63">
        <f>SUM('Город.посел.:Город. поселение'!G64)</f>
        <v>0</v>
      </c>
      <c r="H64" s="63">
        <f>SUM('Город.посел.:Город. поселение'!H64)</f>
        <v>0</v>
      </c>
      <c r="I64" s="63">
        <f>SUM('Город.посел.:Город. поселение'!I64)</f>
        <v>0</v>
      </c>
    </row>
    <row r="65" spans="1:9" ht="25.5">
      <c r="A65" s="3" t="s">
        <v>76</v>
      </c>
      <c r="B65" s="6" t="s">
        <v>100</v>
      </c>
      <c r="C65" s="6" t="s">
        <v>8</v>
      </c>
      <c r="D65" s="6" t="s">
        <v>110</v>
      </c>
      <c r="E65" s="6" t="s">
        <v>73</v>
      </c>
      <c r="F65" s="63">
        <f t="shared" si="0"/>
        <v>0</v>
      </c>
      <c r="G65" s="63">
        <f>SUM('Город.посел.:Город. поселение'!G65)</f>
        <v>0</v>
      </c>
      <c r="H65" s="63">
        <f>SUM('Город.посел.:Город. поселение'!H65)</f>
        <v>0</v>
      </c>
      <c r="I65" s="63">
        <f>SUM('Город.посел.:Город. поселение'!I65)</f>
        <v>0</v>
      </c>
    </row>
    <row r="66" spans="1:9" ht="25.5">
      <c r="A66" s="3" t="s">
        <v>76</v>
      </c>
      <c r="B66" s="6" t="s">
        <v>100</v>
      </c>
      <c r="C66" s="6" t="s">
        <v>8</v>
      </c>
      <c r="D66" s="6" t="s">
        <v>111</v>
      </c>
      <c r="E66" s="6" t="s">
        <v>73</v>
      </c>
      <c r="F66" s="63">
        <f t="shared" si="0"/>
        <v>0</v>
      </c>
      <c r="G66" s="63">
        <f>SUM('Город.посел.:Город. поселение'!G66)</f>
        <v>0</v>
      </c>
      <c r="H66" s="63">
        <f>SUM('Город.посел.:Город. поселение'!H66)</f>
        <v>0</v>
      </c>
      <c r="I66" s="63">
        <f>SUM('Город.посел.:Город. поселение'!I66)</f>
        <v>0</v>
      </c>
    </row>
    <row r="67" spans="1:9" ht="41.25" customHeight="1">
      <c r="A67" s="50" t="s">
        <v>290</v>
      </c>
      <c r="B67" s="53" t="s">
        <v>100</v>
      </c>
      <c r="C67" s="53" t="s">
        <v>8</v>
      </c>
      <c r="D67" s="53" t="s">
        <v>124</v>
      </c>
      <c r="E67" s="53" t="s">
        <v>289</v>
      </c>
      <c r="F67" s="63">
        <f t="shared" si="0"/>
        <v>0</v>
      </c>
      <c r="G67" s="63">
        <f>SUM('Город.посел.:Город. поселение'!G67)</f>
        <v>0</v>
      </c>
      <c r="H67" s="63">
        <f>SUM('Город.посел.:Город. поселение'!H67)</f>
        <v>0</v>
      </c>
      <c r="I67" s="63">
        <f>SUM('Город.посел.:Город. поселение'!I67)</f>
        <v>0</v>
      </c>
    </row>
    <row r="68" spans="1:9" ht="25.5">
      <c r="A68" s="50" t="s">
        <v>115</v>
      </c>
      <c r="B68" s="6" t="s">
        <v>100</v>
      </c>
      <c r="C68" s="6" t="s">
        <v>8</v>
      </c>
      <c r="D68" s="53" t="s">
        <v>221</v>
      </c>
      <c r="E68" s="53" t="s">
        <v>113</v>
      </c>
      <c r="F68" s="63">
        <f t="shared" si="0"/>
        <v>0</v>
      </c>
      <c r="G68" s="63">
        <f>SUM('Город.посел.:Город. поселение'!G68)</f>
        <v>0</v>
      </c>
      <c r="H68" s="63">
        <f>SUM('Город.посел.:Город. поселение'!H68)</f>
        <v>0</v>
      </c>
      <c r="I68" s="63">
        <f>SUM('Город.посел.:Город. поселение'!I68)</f>
        <v>0</v>
      </c>
    </row>
    <row r="69" spans="1:9" ht="25.5">
      <c r="A69" s="3" t="s">
        <v>115</v>
      </c>
      <c r="B69" s="6" t="s">
        <v>100</v>
      </c>
      <c r="C69" s="6" t="s">
        <v>13</v>
      </c>
      <c r="D69" s="6" t="s">
        <v>112</v>
      </c>
      <c r="E69" s="6" t="s">
        <v>113</v>
      </c>
      <c r="F69" s="63">
        <f t="shared" si="0"/>
        <v>0</v>
      </c>
      <c r="G69" s="63">
        <f>SUM('Город.посел.:Город. поселение'!G69)</f>
        <v>0</v>
      </c>
      <c r="H69" s="63">
        <f>SUM('Город.посел.:Город. поселение'!H69)</f>
        <v>0</v>
      </c>
      <c r="I69" s="63">
        <f>SUM('Город.посел.:Город. поселение'!I69)</f>
        <v>0</v>
      </c>
    </row>
    <row r="70" spans="1:9" ht="25.5">
      <c r="A70" s="3" t="s">
        <v>115</v>
      </c>
      <c r="B70" s="6" t="s">
        <v>100</v>
      </c>
      <c r="C70" s="6" t="s">
        <v>18</v>
      </c>
      <c r="D70" s="6" t="s">
        <v>114</v>
      </c>
      <c r="E70" s="6" t="s">
        <v>113</v>
      </c>
      <c r="F70" s="63">
        <f t="shared" si="0"/>
        <v>0</v>
      </c>
      <c r="G70" s="63">
        <f>SUM('Город.посел.:Город. поселение'!G70)</f>
        <v>0</v>
      </c>
      <c r="H70" s="63">
        <f>SUM('Город.посел.:Город. поселение'!H70)</f>
        <v>0</v>
      </c>
      <c r="I70" s="63">
        <f>SUM('Город.посел.:Город. поселение'!I70)</f>
        <v>0</v>
      </c>
    </row>
    <row r="71" spans="1:9" ht="38.25">
      <c r="A71" s="3" t="s">
        <v>233</v>
      </c>
      <c r="B71" s="6" t="s">
        <v>116</v>
      </c>
      <c r="C71" s="6" t="s">
        <v>8</v>
      </c>
      <c r="D71" s="6" t="s">
        <v>231</v>
      </c>
      <c r="E71" s="6" t="s">
        <v>232</v>
      </c>
      <c r="F71" s="63">
        <f t="shared" si="0"/>
        <v>0</v>
      </c>
      <c r="G71" s="63">
        <f>SUM('Город.посел.:Город. поселение'!G71)</f>
        <v>0</v>
      </c>
      <c r="H71" s="63">
        <f>SUM('Город.посел.:Город. поселение'!H71)</f>
        <v>0</v>
      </c>
      <c r="I71" s="63">
        <f>SUM('Город.посел.:Город. поселение'!I71)</f>
        <v>0</v>
      </c>
    </row>
    <row r="72" spans="1:9" ht="25.5">
      <c r="A72" s="3" t="s">
        <v>76</v>
      </c>
      <c r="B72" s="6" t="s">
        <v>116</v>
      </c>
      <c r="C72" s="6" t="s">
        <v>13</v>
      </c>
      <c r="D72" s="6" t="s">
        <v>234</v>
      </c>
      <c r="E72" s="6" t="s">
        <v>73</v>
      </c>
      <c r="F72" s="63">
        <f t="shared" si="0"/>
        <v>0</v>
      </c>
      <c r="G72" s="63">
        <f>SUM('Город.посел.:Город. поселение'!G72)</f>
        <v>0</v>
      </c>
      <c r="H72" s="63">
        <f>SUM('Город.посел.:Город. поселение'!H72)</f>
        <v>0</v>
      </c>
      <c r="I72" s="63">
        <f>SUM('Город.посел.:Город. поселение'!I72)</f>
        <v>0</v>
      </c>
    </row>
    <row r="73" spans="1:9" ht="25.5">
      <c r="A73" s="50" t="s">
        <v>287</v>
      </c>
      <c r="B73" s="53" t="s">
        <v>116</v>
      </c>
      <c r="C73" s="53" t="s">
        <v>15</v>
      </c>
      <c r="D73" s="53" t="s">
        <v>288</v>
      </c>
      <c r="E73" s="53" t="s">
        <v>286</v>
      </c>
      <c r="F73" s="63">
        <f t="shared" si="0"/>
        <v>0</v>
      </c>
      <c r="G73" s="63">
        <f>SUM('Город.посел.:Город. поселение'!G73)</f>
        <v>0</v>
      </c>
      <c r="H73" s="63">
        <f>SUM('Город.посел.:Город. поселение'!H73)</f>
        <v>0</v>
      </c>
      <c r="I73" s="63">
        <f>SUM('Город.посел.:Город. поселение'!I73)</f>
        <v>0</v>
      </c>
    </row>
    <row r="74" spans="1:9" ht="12.75">
      <c r="A74" s="3" t="s">
        <v>244</v>
      </c>
      <c r="B74" s="6" t="s">
        <v>116</v>
      </c>
      <c r="C74" s="6" t="s">
        <v>15</v>
      </c>
      <c r="D74" s="6" t="s">
        <v>118</v>
      </c>
      <c r="E74" s="6" t="s">
        <v>38</v>
      </c>
      <c r="F74" s="63">
        <f t="shared" si="0"/>
        <v>0</v>
      </c>
      <c r="G74" s="63">
        <f>SUM('Город.посел.:Город. поселение'!G74)</f>
        <v>0</v>
      </c>
      <c r="H74" s="63">
        <f>SUM('Город.посел.:Город. поселение'!H74)</f>
        <v>0</v>
      </c>
      <c r="I74" s="63">
        <f>SUM('Город.посел.:Город. поселение'!I74)</f>
        <v>0</v>
      </c>
    </row>
    <row r="75" spans="1:9" ht="38.25">
      <c r="A75" s="3" t="s">
        <v>237</v>
      </c>
      <c r="B75" s="6" t="s">
        <v>116</v>
      </c>
      <c r="C75" s="6" t="s">
        <v>15</v>
      </c>
      <c r="D75" s="6" t="s">
        <v>229</v>
      </c>
      <c r="E75" s="6" t="s">
        <v>121</v>
      </c>
      <c r="F75" s="63">
        <f t="shared" si="0"/>
        <v>0</v>
      </c>
      <c r="G75" s="63">
        <f>SUM('Город.посел.:Город. поселение'!G75)</f>
        <v>0</v>
      </c>
      <c r="H75" s="63">
        <f>SUM('Город.посел.:Город. поселение'!H75)</f>
        <v>0</v>
      </c>
      <c r="I75" s="63">
        <f>SUM('Город.посел.:Город. поселение'!I75)</f>
        <v>0</v>
      </c>
    </row>
    <row r="76" spans="1:9" ht="38.25">
      <c r="A76" s="3" t="s">
        <v>236</v>
      </c>
      <c r="B76" s="6" t="s">
        <v>116</v>
      </c>
      <c r="C76" s="6" t="s">
        <v>15</v>
      </c>
      <c r="D76" s="6" t="s">
        <v>229</v>
      </c>
      <c r="E76" s="6" t="s">
        <v>235</v>
      </c>
      <c r="F76" s="63">
        <f t="shared" si="0"/>
        <v>0</v>
      </c>
      <c r="G76" s="63">
        <f>SUM('Город.посел.:Город. поселение'!G76)</f>
        <v>0</v>
      </c>
      <c r="H76" s="63">
        <f>SUM('Город.посел.:Город. поселение'!H76)</f>
        <v>0</v>
      </c>
      <c r="I76" s="63">
        <f>SUM('Город.посел.:Город. поселение'!I76)</f>
        <v>0</v>
      </c>
    </row>
    <row r="77" spans="1:9" ht="51">
      <c r="A77" s="3" t="s">
        <v>239</v>
      </c>
      <c r="B77" s="6" t="s">
        <v>116</v>
      </c>
      <c r="C77" s="6" t="s">
        <v>15</v>
      </c>
      <c r="D77" s="6" t="s">
        <v>86</v>
      </c>
      <c r="E77" s="6" t="s">
        <v>238</v>
      </c>
      <c r="F77" s="63">
        <f t="shared" si="0"/>
        <v>0</v>
      </c>
      <c r="G77" s="63">
        <f>SUM('Город.посел.:Город. поселение'!G77)</f>
        <v>0</v>
      </c>
      <c r="H77" s="63">
        <f>SUM('Город.посел.:Город. поселение'!H77)</f>
        <v>0</v>
      </c>
      <c r="I77" s="63">
        <f>SUM('Город.посел.:Город. поселение'!I77)</f>
        <v>0</v>
      </c>
    </row>
    <row r="78" spans="1:9" ht="12.75">
      <c r="A78" s="3" t="s">
        <v>62</v>
      </c>
      <c r="B78" s="6" t="s">
        <v>116</v>
      </c>
      <c r="C78" s="6" t="s">
        <v>15</v>
      </c>
      <c r="D78" s="6" t="s">
        <v>221</v>
      </c>
      <c r="E78" s="6" t="s">
        <v>61</v>
      </c>
      <c r="F78" s="63">
        <f aca="true" t="shared" si="1" ref="F78:F87">G78+I78</f>
        <v>0</v>
      </c>
      <c r="G78" s="63">
        <f>SUM('Город.посел.:Город. поселение'!G78)</f>
        <v>0</v>
      </c>
      <c r="H78" s="63">
        <f>SUM('Город.посел.:Город. поселение'!H78)</f>
        <v>0</v>
      </c>
      <c r="I78" s="63">
        <f>SUM('Город.посел.:Город. поселение'!I78)</f>
        <v>0</v>
      </c>
    </row>
    <row r="79" spans="1:9" ht="12.75">
      <c r="A79" s="3" t="s">
        <v>122</v>
      </c>
      <c r="B79" s="6" t="s">
        <v>116</v>
      </c>
      <c r="C79" s="6" t="s">
        <v>15</v>
      </c>
      <c r="D79" s="6" t="s">
        <v>221</v>
      </c>
      <c r="E79" s="6" t="s">
        <v>123</v>
      </c>
      <c r="F79" s="63">
        <f t="shared" si="1"/>
        <v>0</v>
      </c>
      <c r="G79" s="63">
        <f>SUM('Город.посел.:Город. поселение'!G79)</f>
        <v>0</v>
      </c>
      <c r="H79" s="63">
        <f>SUM('Город.посел.:Город. поселение'!H79)</f>
        <v>0</v>
      </c>
      <c r="I79" s="63">
        <f>SUM('Город.посел.:Город. поселение'!I79)</f>
        <v>0</v>
      </c>
    </row>
    <row r="80" spans="1:9" ht="12.75">
      <c r="A80" s="3" t="s">
        <v>244</v>
      </c>
      <c r="B80" s="6" t="s">
        <v>116</v>
      </c>
      <c r="C80" s="6" t="s">
        <v>15</v>
      </c>
      <c r="D80" s="6" t="s">
        <v>221</v>
      </c>
      <c r="E80" s="6" t="s">
        <v>38</v>
      </c>
      <c r="F80" s="63">
        <f t="shared" si="1"/>
        <v>0</v>
      </c>
      <c r="G80" s="63">
        <f>SUM('Город.посел.:Город. поселение'!G80)</f>
        <v>0</v>
      </c>
      <c r="H80" s="63">
        <f>SUM('Город.посел.:Город. поселение'!H80)</f>
        <v>0</v>
      </c>
      <c r="I80" s="63">
        <f>SUM('Город.посел.:Город. поселение'!I80)</f>
        <v>0</v>
      </c>
    </row>
    <row r="81" spans="1:9" ht="12.75">
      <c r="A81" s="3" t="s">
        <v>243</v>
      </c>
      <c r="B81" s="6" t="s">
        <v>116</v>
      </c>
      <c r="C81" s="6" t="s">
        <v>18</v>
      </c>
      <c r="D81" s="6" t="s">
        <v>188</v>
      </c>
      <c r="E81" s="6" t="s">
        <v>242</v>
      </c>
      <c r="F81" s="63">
        <f t="shared" si="1"/>
        <v>0</v>
      </c>
      <c r="G81" s="63">
        <f>SUM('Город.посел.:Город. поселение'!G81)</f>
        <v>0</v>
      </c>
      <c r="H81" s="63">
        <f>SUM('Город.посел.:Город. поселение'!H81)</f>
        <v>0</v>
      </c>
      <c r="I81" s="63">
        <f>SUM('Город.посел.:Город. поселение'!I81)</f>
        <v>0</v>
      </c>
    </row>
    <row r="82" spans="1:9" ht="12.75">
      <c r="A82" s="3" t="s">
        <v>244</v>
      </c>
      <c r="B82" s="6" t="s">
        <v>116</v>
      </c>
      <c r="C82" s="6" t="s">
        <v>9</v>
      </c>
      <c r="D82" s="6" t="s">
        <v>118</v>
      </c>
      <c r="E82" s="6" t="s">
        <v>38</v>
      </c>
      <c r="F82" s="63">
        <f t="shared" si="1"/>
        <v>0</v>
      </c>
      <c r="G82" s="63">
        <f>SUM('Город.посел.:Город. поселение'!G82)</f>
        <v>0</v>
      </c>
      <c r="H82" s="63">
        <f>SUM('Город.посел.:Город. поселение'!H82)</f>
        <v>0</v>
      </c>
      <c r="I82" s="63">
        <f>SUM('Город.посел.:Город. поселение'!I82)</f>
        <v>0</v>
      </c>
    </row>
    <row r="83" spans="1:9" ht="12.75">
      <c r="A83" s="3" t="s">
        <v>244</v>
      </c>
      <c r="B83" s="6" t="s">
        <v>116</v>
      </c>
      <c r="C83" s="6" t="s">
        <v>9</v>
      </c>
      <c r="D83" s="6" t="s">
        <v>117</v>
      </c>
      <c r="E83" s="6" t="s">
        <v>38</v>
      </c>
      <c r="F83" s="63">
        <f t="shared" si="1"/>
        <v>0</v>
      </c>
      <c r="G83" s="63">
        <f>SUM('Город.посел.:Город. поселение'!G83)</f>
        <v>0</v>
      </c>
      <c r="H83" s="63">
        <f>SUM('Город.посел.:Город. поселение'!H83)</f>
        <v>0</v>
      </c>
      <c r="I83" s="63">
        <f>SUM('Город.посел.:Город. поселение'!I83)</f>
        <v>0</v>
      </c>
    </row>
    <row r="84" spans="1:9" ht="38.25">
      <c r="A84" s="3" t="s">
        <v>318</v>
      </c>
      <c r="B84" s="6" t="s">
        <v>63</v>
      </c>
      <c r="C84" s="6" t="s">
        <v>8</v>
      </c>
      <c r="D84" s="6" t="s">
        <v>86</v>
      </c>
      <c r="E84" s="6" t="s">
        <v>317</v>
      </c>
      <c r="F84" s="63">
        <f>G84+I84</f>
        <v>0</v>
      </c>
      <c r="G84" s="63">
        <f>SUM('Город.посел.:Город. поселение'!G84)</f>
        <v>0</v>
      </c>
      <c r="H84" s="63">
        <f>SUM('Город.посел.:Город. поселение'!H84)</f>
        <v>0</v>
      </c>
      <c r="I84" s="63">
        <f>SUM('Город.посел.:Город. поселение'!I84)</f>
        <v>0</v>
      </c>
    </row>
    <row r="85" spans="1:9" ht="12.75">
      <c r="A85" s="3" t="s">
        <v>62</v>
      </c>
      <c r="B85" s="6" t="s">
        <v>63</v>
      </c>
      <c r="C85" s="6" t="s">
        <v>8</v>
      </c>
      <c r="D85" s="6" t="s">
        <v>124</v>
      </c>
      <c r="E85" s="6" t="s">
        <v>61</v>
      </c>
      <c r="F85" s="63">
        <f t="shared" si="1"/>
        <v>0</v>
      </c>
      <c r="G85" s="63">
        <f>SUM('Город.посел.:Город. поселение'!G85)</f>
        <v>0</v>
      </c>
      <c r="H85" s="63">
        <f>SUM('Город.посел.:Город. поселение'!H85)</f>
        <v>0</v>
      </c>
      <c r="I85" s="63">
        <f>SUM('Город.посел.:Город. поселение'!I85)</f>
        <v>0</v>
      </c>
    </row>
    <row r="86" spans="1:9" ht="25.5">
      <c r="A86" s="3" t="s">
        <v>303</v>
      </c>
      <c r="B86" s="6" t="s">
        <v>63</v>
      </c>
      <c r="C86" s="6" t="s">
        <v>8</v>
      </c>
      <c r="D86" s="6" t="s">
        <v>301</v>
      </c>
      <c r="E86" s="6" t="s">
        <v>302</v>
      </c>
      <c r="F86" s="63">
        <f t="shared" si="1"/>
        <v>0</v>
      </c>
      <c r="G86" s="63">
        <f>SUM('Город.посел.:Город. поселение'!G86)</f>
        <v>0</v>
      </c>
      <c r="H86" s="63">
        <f>SUM('Город.посел.:Город. поселение'!H86)</f>
        <v>0</v>
      </c>
      <c r="I86" s="63">
        <f>SUM('Город.посел.:Город. поселение'!I86)</f>
        <v>0</v>
      </c>
    </row>
    <row r="87" spans="1:9" ht="38.25">
      <c r="A87" s="3" t="s">
        <v>316</v>
      </c>
      <c r="B87" s="6" t="s">
        <v>63</v>
      </c>
      <c r="C87" s="6" t="s">
        <v>13</v>
      </c>
      <c r="D87" s="6" t="s">
        <v>266</v>
      </c>
      <c r="E87" s="6" t="s">
        <v>315</v>
      </c>
      <c r="F87" s="63">
        <f t="shared" si="1"/>
        <v>0</v>
      </c>
      <c r="G87" s="63">
        <f>SUM('Город.посел.:Город. поселение'!G87)</f>
        <v>0</v>
      </c>
      <c r="H87" s="63">
        <f>SUM('Город.посел.:Город. поселение'!H87)</f>
        <v>0</v>
      </c>
      <c r="I87" s="63">
        <f>SUM('Город.посел.:Город. поселение'!I87)</f>
        <v>0</v>
      </c>
    </row>
    <row r="88" spans="1:9" ht="12.75">
      <c r="A88" s="3" t="s">
        <v>21</v>
      </c>
      <c r="B88" s="6" t="s">
        <v>125</v>
      </c>
      <c r="C88" s="6" t="s">
        <v>125</v>
      </c>
      <c r="D88" s="6" t="s">
        <v>125</v>
      </c>
      <c r="E88" s="6" t="s">
        <v>125</v>
      </c>
      <c r="F88" s="63">
        <f>G88+I88</f>
        <v>0</v>
      </c>
      <c r="G88" s="63">
        <f>SUM('Город.посел.:Город. поселение'!G88)</f>
        <v>0</v>
      </c>
      <c r="H88" s="63">
        <f>SUM('Город.посел.:Город. поселение'!H88)</f>
        <v>0</v>
      </c>
      <c r="I88" s="63">
        <f>SUM('Город.посел.:Город. поселение'!I88)</f>
        <v>0</v>
      </c>
    </row>
    <row r="1121" ht="12.75">
      <c r="A1121" s="11"/>
    </row>
    <row r="1122" ht="12.75">
      <c r="A1122" s="11"/>
    </row>
  </sheetData>
  <sheetProtection/>
  <mergeCells count="9">
    <mergeCell ref="F8:I8"/>
    <mergeCell ref="F9:F10"/>
    <mergeCell ref="E8:E10"/>
    <mergeCell ref="A8:A10"/>
    <mergeCell ref="B8:B10"/>
    <mergeCell ref="C8:C10"/>
    <mergeCell ref="D8:D10"/>
    <mergeCell ref="G9:G10"/>
    <mergeCell ref="I9:I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263</v>
      </c>
    </row>
    <row r="3" spans="1:8" ht="12.75">
      <c r="A3" s="22"/>
      <c r="B3" s="22"/>
      <c r="C3" s="22"/>
      <c r="D3" s="22"/>
      <c r="E3" s="22"/>
      <c r="F3" s="88" t="s">
        <v>299</v>
      </c>
      <c r="G3" s="88"/>
      <c r="H3" s="88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89" t="s">
        <v>291</v>
      </c>
      <c r="B5" s="89"/>
      <c r="C5" s="89"/>
      <c r="D5" s="89"/>
      <c r="E5" s="89"/>
      <c r="F5" s="89"/>
      <c r="G5" s="89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84" t="s">
        <v>20</v>
      </c>
      <c r="B8" s="82" t="s">
        <v>0</v>
      </c>
      <c r="C8" s="82" t="s">
        <v>1</v>
      </c>
      <c r="D8" s="82" t="s">
        <v>2</v>
      </c>
      <c r="E8" s="82" t="s">
        <v>3</v>
      </c>
      <c r="F8" s="77" t="s">
        <v>33</v>
      </c>
      <c r="G8" s="78"/>
      <c r="H8" s="79"/>
    </row>
    <row r="9" spans="1:8" s="32" customFormat="1" ht="12.75" customHeight="1">
      <c r="A9" s="85"/>
      <c r="B9" s="83"/>
      <c r="C9" s="83"/>
      <c r="D9" s="83"/>
      <c r="E9" s="83"/>
      <c r="F9" s="80" t="s">
        <v>23</v>
      </c>
      <c r="G9" s="86" t="s">
        <v>212</v>
      </c>
      <c r="H9" s="87"/>
    </row>
    <row r="10" spans="1:8" ht="65.25">
      <c r="A10" s="85"/>
      <c r="B10" s="83"/>
      <c r="C10" s="83"/>
      <c r="D10" s="83"/>
      <c r="E10" s="83"/>
      <c r="F10" s="81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298</v>
      </c>
      <c r="B15" s="6" t="s">
        <v>8</v>
      </c>
      <c r="C15" s="6" t="s">
        <v>18</v>
      </c>
      <c r="D15" s="6" t="s">
        <v>41</v>
      </c>
      <c r="E15" s="6" t="s">
        <v>297</v>
      </c>
      <c r="F15" s="9"/>
      <c r="G15" s="9"/>
      <c r="H15" s="9"/>
    </row>
    <row r="16" spans="1:8" ht="38.25" hidden="1">
      <c r="A16" s="3" t="s">
        <v>268</v>
      </c>
      <c r="B16" s="6" t="s">
        <v>8</v>
      </c>
      <c r="C16" s="6" t="s">
        <v>11</v>
      </c>
      <c r="D16" s="6" t="s">
        <v>266</v>
      </c>
      <c r="E16" s="6" t="s">
        <v>267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276</v>
      </c>
      <c r="B25" s="53" t="s">
        <v>8</v>
      </c>
      <c r="C25" s="53" t="s">
        <v>17</v>
      </c>
      <c r="D25" s="53" t="s">
        <v>277</v>
      </c>
      <c r="E25" s="53" t="s">
        <v>278</v>
      </c>
      <c r="F25" s="9"/>
      <c r="G25" s="9"/>
      <c r="H25" s="9"/>
    </row>
    <row r="26" spans="1:8" ht="25.5">
      <c r="A26" s="3" t="s">
        <v>274</v>
      </c>
      <c r="B26" s="6" t="s">
        <v>13</v>
      </c>
      <c r="C26" s="6" t="s">
        <v>13</v>
      </c>
      <c r="D26" s="6" t="s">
        <v>266</v>
      </c>
      <c r="E26" s="6" t="s">
        <v>275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285</v>
      </c>
      <c r="B32" s="53" t="s">
        <v>18</v>
      </c>
      <c r="C32" s="53" t="s">
        <v>12</v>
      </c>
      <c r="D32" s="53" t="s">
        <v>283</v>
      </c>
      <c r="E32" s="53" t="s">
        <v>284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282</v>
      </c>
      <c r="B38" s="53" t="s">
        <v>11</v>
      </c>
      <c r="C38" s="53" t="s">
        <v>13</v>
      </c>
      <c r="D38" s="53" t="s">
        <v>279</v>
      </c>
      <c r="E38" s="53" t="s">
        <v>280</v>
      </c>
      <c r="F38" s="9"/>
      <c r="G38" s="9"/>
      <c r="H38" s="9"/>
    </row>
    <row r="39" spans="1:8" ht="12.75" hidden="1">
      <c r="A39" s="50" t="s">
        <v>281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270</v>
      </c>
      <c r="B50" s="6" t="s">
        <v>10</v>
      </c>
      <c r="C50" s="6" t="s">
        <v>13</v>
      </c>
      <c r="D50" s="6" t="s">
        <v>124</v>
      </c>
      <c r="E50" s="6" t="s">
        <v>269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273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273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290</v>
      </c>
      <c r="B66" s="53" t="s">
        <v>100</v>
      </c>
      <c r="C66" s="53" t="s">
        <v>8</v>
      </c>
      <c r="D66" s="53" t="s">
        <v>124</v>
      </c>
      <c r="E66" s="53" t="s">
        <v>289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287</v>
      </c>
      <c r="B72" s="53" t="s">
        <v>116</v>
      </c>
      <c r="C72" s="53" t="s">
        <v>15</v>
      </c>
      <c r="D72" s="53" t="s">
        <v>288</v>
      </c>
      <c r="E72" s="53" t="s">
        <v>286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10">
    <mergeCell ref="F3:H3"/>
    <mergeCell ref="F8:H8"/>
    <mergeCell ref="F9:F10"/>
    <mergeCell ref="E8:E10"/>
    <mergeCell ref="G9:H9"/>
    <mergeCell ref="A5:G5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9"/>
  <sheetViews>
    <sheetView tabSelected="1" zoomScalePageLayoutView="0" workbookViewId="0" topLeftCell="A121">
      <selection activeCell="K129" sqref="K129"/>
    </sheetView>
  </sheetViews>
  <sheetFormatPr defaultColWidth="9.00390625" defaultRowHeight="12.75"/>
  <cols>
    <col min="1" max="1" width="5.75390625" style="131" customWidth="1"/>
    <col min="2" max="5" width="9.125" style="128" customWidth="1"/>
    <col min="6" max="6" width="6.75390625" style="128" customWidth="1"/>
    <col min="7" max="7" width="2.875" style="128" customWidth="1"/>
    <col min="8" max="8" width="64.625" style="128" customWidth="1"/>
    <col min="9" max="9" width="28.375" style="128" customWidth="1"/>
    <col min="10" max="10" width="31.00390625" style="128" customWidth="1"/>
    <col min="11" max="11" width="18.875" style="131" customWidth="1"/>
    <col min="12" max="12" width="25.25390625" style="128" customWidth="1"/>
    <col min="13" max="13" width="24.125" style="128" customWidth="1"/>
    <col min="14" max="39" width="9.125" style="128" customWidth="1"/>
    <col min="40" max="16384" width="9.125" style="66" customWidth="1"/>
  </cols>
  <sheetData>
    <row r="1" spans="1:39" s="67" customFormat="1" ht="33" customHeight="1">
      <c r="A1" s="133" t="s">
        <v>409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</row>
    <row r="2" spans="1:13" ht="13.5" customHeight="1">
      <c r="A2" s="135"/>
      <c r="B2" s="132"/>
      <c r="C2" s="132"/>
      <c r="D2" s="132"/>
      <c r="E2" s="132"/>
      <c r="F2" s="132"/>
      <c r="G2" s="132"/>
      <c r="H2" s="132"/>
      <c r="I2" s="132"/>
      <c r="J2" s="132"/>
      <c r="K2" s="127"/>
      <c r="M2" s="127" t="s">
        <v>363</v>
      </c>
    </row>
    <row r="3" spans="1:13" ht="15" customHeight="1">
      <c r="A3" s="136" t="s">
        <v>326</v>
      </c>
      <c r="B3" s="136" t="s">
        <v>306</v>
      </c>
      <c r="C3" s="136"/>
      <c r="D3" s="136"/>
      <c r="E3" s="136"/>
      <c r="F3" s="136"/>
      <c r="G3" s="136"/>
      <c r="H3" s="136"/>
      <c r="I3" s="129" t="s">
        <v>404</v>
      </c>
      <c r="J3" s="129" t="s">
        <v>410</v>
      </c>
      <c r="K3" s="129" t="s">
        <v>412</v>
      </c>
      <c r="L3" s="129" t="s">
        <v>405</v>
      </c>
      <c r="M3" s="129" t="s">
        <v>406</v>
      </c>
    </row>
    <row r="4" spans="1:13" ht="66.75" customHeight="1">
      <c r="A4" s="136"/>
      <c r="B4" s="136"/>
      <c r="C4" s="136"/>
      <c r="D4" s="136"/>
      <c r="E4" s="136"/>
      <c r="F4" s="136"/>
      <c r="G4" s="136"/>
      <c r="H4" s="136"/>
      <c r="I4" s="130"/>
      <c r="J4" s="130"/>
      <c r="K4" s="130"/>
      <c r="L4" s="130"/>
      <c r="M4" s="130"/>
    </row>
    <row r="5" spans="1:13" ht="15" customHeight="1">
      <c r="A5" s="68">
        <v>1</v>
      </c>
      <c r="B5" s="137">
        <v>2</v>
      </c>
      <c r="C5" s="137"/>
      <c r="D5" s="137"/>
      <c r="E5" s="137"/>
      <c r="F5" s="137"/>
      <c r="G5" s="137"/>
      <c r="H5" s="137"/>
      <c r="I5" s="68">
        <v>3</v>
      </c>
      <c r="J5" s="68">
        <v>4</v>
      </c>
      <c r="K5" s="68">
        <v>5</v>
      </c>
      <c r="L5" s="68" t="s">
        <v>407</v>
      </c>
      <c r="M5" s="68" t="s">
        <v>408</v>
      </c>
    </row>
    <row r="6" spans="1:13" ht="18" customHeight="1">
      <c r="A6" s="68" t="s">
        <v>307</v>
      </c>
      <c r="B6" s="116" t="s">
        <v>348</v>
      </c>
      <c r="C6" s="117"/>
      <c r="D6" s="117"/>
      <c r="E6" s="117"/>
      <c r="F6" s="117"/>
      <c r="G6" s="117"/>
      <c r="H6" s="118"/>
      <c r="I6" s="65">
        <f>SUM(I7:I14)</f>
        <v>12729000</v>
      </c>
      <c r="J6" s="65">
        <f>SUM(J7:J14)</f>
        <v>12729000</v>
      </c>
      <c r="K6" s="65">
        <f>SUM(K7:K14)</f>
        <v>12729000</v>
      </c>
      <c r="L6" s="65">
        <f>K6-I6</f>
        <v>0</v>
      </c>
      <c r="M6" s="65">
        <f>K6-J6</f>
        <v>0</v>
      </c>
    </row>
    <row r="7" spans="1:13" ht="15.75">
      <c r="A7" s="69" t="s">
        <v>308</v>
      </c>
      <c r="B7" s="104" t="s">
        <v>319</v>
      </c>
      <c r="C7" s="104"/>
      <c r="D7" s="104"/>
      <c r="E7" s="104"/>
      <c r="F7" s="104"/>
      <c r="G7" s="104"/>
      <c r="H7" s="104"/>
      <c r="I7" s="74">
        <v>3156800</v>
      </c>
      <c r="J7" s="74">
        <f>I7</f>
        <v>3156800</v>
      </c>
      <c r="K7" s="74">
        <f>J7</f>
        <v>3156800</v>
      </c>
      <c r="L7" s="74">
        <f aca="true" t="shared" si="0" ref="L7:L53">K7-I7</f>
        <v>0</v>
      </c>
      <c r="M7" s="74">
        <f aca="true" t="shared" si="1" ref="M7:M53">K7-J7</f>
        <v>0</v>
      </c>
    </row>
    <row r="8" spans="1:13" ht="15.75">
      <c r="A8" s="69" t="s">
        <v>309</v>
      </c>
      <c r="B8" s="104" t="s">
        <v>320</v>
      </c>
      <c r="C8" s="104"/>
      <c r="D8" s="104"/>
      <c r="E8" s="104"/>
      <c r="F8" s="104"/>
      <c r="G8" s="104"/>
      <c r="H8" s="104"/>
      <c r="I8" s="74">
        <v>1723100</v>
      </c>
      <c r="J8" s="74">
        <f aca="true" t="shared" si="2" ref="J8:J14">I8</f>
        <v>1723100</v>
      </c>
      <c r="K8" s="74">
        <f aca="true" t="shared" si="3" ref="K8:K14">J8</f>
        <v>1723100</v>
      </c>
      <c r="L8" s="74">
        <f t="shared" si="0"/>
        <v>0</v>
      </c>
      <c r="M8" s="74">
        <f t="shared" si="1"/>
        <v>0</v>
      </c>
    </row>
    <row r="9" spans="1:13" ht="15.75">
      <c r="A9" s="69" t="s">
        <v>310</v>
      </c>
      <c r="B9" s="104" t="s">
        <v>322</v>
      </c>
      <c r="C9" s="104"/>
      <c r="D9" s="104"/>
      <c r="E9" s="104"/>
      <c r="F9" s="104"/>
      <c r="G9" s="104"/>
      <c r="H9" s="104"/>
      <c r="I9" s="74">
        <v>88500</v>
      </c>
      <c r="J9" s="74">
        <f t="shared" si="2"/>
        <v>88500</v>
      </c>
      <c r="K9" s="74">
        <f t="shared" si="3"/>
        <v>88500</v>
      </c>
      <c r="L9" s="74">
        <f t="shared" si="0"/>
        <v>0</v>
      </c>
      <c r="M9" s="74">
        <f t="shared" si="1"/>
        <v>0</v>
      </c>
    </row>
    <row r="10" spans="1:13" ht="15.75">
      <c r="A10" s="69" t="s">
        <v>311</v>
      </c>
      <c r="B10" s="104" t="s">
        <v>321</v>
      </c>
      <c r="C10" s="104"/>
      <c r="D10" s="104"/>
      <c r="E10" s="104"/>
      <c r="F10" s="104"/>
      <c r="G10" s="104"/>
      <c r="H10" s="104"/>
      <c r="I10" s="74">
        <v>3014200</v>
      </c>
      <c r="J10" s="74">
        <f t="shared" si="2"/>
        <v>3014200</v>
      </c>
      <c r="K10" s="74">
        <f t="shared" si="3"/>
        <v>3014200</v>
      </c>
      <c r="L10" s="74">
        <f t="shared" si="0"/>
        <v>0</v>
      </c>
      <c r="M10" s="74">
        <f t="shared" si="1"/>
        <v>0</v>
      </c>
    </row>
    <row r="11" spans="1:13" ht="15.75">
      <c r="A11" s="69" t="s">
        <v>312</v>
      </c>
      <c r="B11" s="104" t="s">
        <v>323</v>
      </c>
      <c r="C11" s="104"/>
      <c r="D11" s="104"/>
      <c r="E11" s="104"/>
      <c r="F11" s="104"/>
      <c r="G11" s="104"/>
      <c r="H11" s="104"/>
      <c r="I11" s="74">
        <v>1005800</v>
      </c>
      <c r="J11" s="74">
        <f t="shared" si="2"/>
        <v>1005800</v>
      </c>
      <c r="K11" s="74">
        <f t="shared" si="3"/>
        <v>1005800</v>
      </c>
      <c r="L11" s="74">
        <f t="shared" si="0"/>
        <v>0</v>
      </c>
      <c r="M11" s="74">
        <f t="shared" si="1"/>
        <v>0</v>
      </c>
    </row>
    <row r="12" spans="1:13" ht="15.75">
      <c r="A12" s="69" t="s">
        <v>313</v>
      </c>
      <c r="B12" s="104" t="s">
        <v>324</v>
      </c>
      <c r="C12" s="104"/>
      <c r="D12" s="104"/>
      <c r="E12" s="104"/>
      <c r="F12" s="104"/>
      <c r="G12" s="104"/>
      <c r="H12" s="104"/>
      <c r="I12" s="74">
        <v>3615300</v>
      </c>
      <c r="J12" s="74">
        <f t="shared" si="2"/>
        <v>3615300</v>
      </c>
      <c r="K12" s="74">
        <f t="shared" si="3"/>
        <v>3615300</v>
      </c>
      <c r="L12" s="74">
        <f t="shared" si="0"/>
        <v>0</v>
      </c>
      <c r="M12" s="74">
        <f t="shared" si="1"/>
        <v>0</v>
      </c>
    </row>
    <row r="13" spans="1:13" ht="15.75">
      <c r="A13" s="69" t="s">
        <v>314</v>
      </c>
      <c r="B13" s="104" t="s">
        <v>325</v>
      </c>
      <c r="C13" s="104"/>
      <c r="D13" s="104"/>
      <c r="E13" s="104"/>
      <c r="F13" s="104"/>
      <c r="G13" s="104"/>
      <c r="H13" s="104"/>
      <c r="I13" s="74">
        <v>121500</v>
      </c>
      <c r="J13" s="74">
        <f t="shared" si="2"/>
        <v>121500</v>
      </c>
      <c r="K13" s="74">
        <f t="shared" si="3"/>
        <v>121500</v>
      </c>
      <c r="L13" s="74">
        <f t="shared" si="0"/>
        <v>0</v>
      </c>
      <c r="M13" s="74">
        <f t="shared" si="1"/>
        <v>0</v>
      </c>
    </row>
    <row r="14" spans="1:13" ht="15.75">
      <c r="A14" s="69" t="s">
        <v>364</v>
      </c>
      <c r="B14" s="71" t="s">
        <v>347</v>
      </c>
      <c r="C14" s="72"/>
      <c r="D14" s="72"/>
      <c r="E14" s="72"/>
      <c r="F14" s="72"/>
      <c r="G14" s="72"/>
      <c r="H14" s="73"/>
      <c r="I14" s="74">
        <v>3800</v>
      </c>
      <c r="J14" s="74">
        <f t="shared" si="2"/>
        <v>3800</v>
      </c>
      <c r="K14" s="74">
        <f t="shared" si="3"/>
        <v>3800</v>
      </c>
      <c r="L14" s="74">
        <f t="shared" si="0"/>
        <v>0</v>
      </c>
      <c r="M14" s="74">
        <f t="shared" si="1"/>
        <v>0</v>
      </c>
    </row>
    <row r="15" spans="1:13" ht="51.75" customHeight="1">
      <c r="A15" s="68" t="s">
        <v>330</v>
      </c>
      <c r="B15" s="116" t="s">
        <v>357</v>
      </c>
      <c r="C15" s="117"/>
      <c r="D15" s="117"/>
      <c r="E15" s="117"/>
      <c r="F15" s="117"/>
      <c r="G15" s="117"/>
      <c r="H15" s="118"/>
      <c r="I15" s="65">
        <f>SUM(I16:I22)</f>
        <v>1017100</v>
      </c>
      <c r="J15" s="65">
        <f>SUM(J16:J22)</f>
        <v>1104100</v>
      </c>
      <c r="K15" s="65">
        <f>SUM(K16:K22)</f>
        <v>1104100</v>
      </c>
      <c r="L15" s="65">
        <f t="shared" si="0"/>
        <v>87000</v>
      </c>
      <c r="M15" s="65">
        <f t="shared" si="1"/>
        <v>0</v>
      </c>
    </row>
    <row r="16" spans="1:13" ht="15.75">
      <c r="A16" s="69" t="s">
        <v>331</v>
      </c>
      <c r="B16" s="104" t="s">
        <v>319</v>
      </c>
      <c r="C16" s="104"/>
      <c r="D16" s="104"/>
      <c r="E16" s="104"/>
      <c r="F16" s="104"/>
      <c r="G16" s="104"/>
      <c r="H16" s="104"/>
      <c r="I16" s="74">
        <v>145300</v>
      </c>
      <c r="J16" s="74">
        <v>154400</v>
      </c>
      <c r="K16" s="74">
        <f>J16</f>
        <v>154400</v>
      </c>
      <c r="L16" s="74">
        <f t="shared" si="0"/>
        <v>9100</v>
      </c>
      <c r="M16" s="74">
        <f t="shared" si="1"/>
        <v>0</v>
      </c>
    </row>
    <row r="17" spans="1:13" ht="15.75">
      <c r="A17" s="69" t="s">
        <v>332</v>
      </c>
      <c r="B17" s="104" t="s">
        <v>320</v>
      </c>
      <c r="C17" s="104"/>
      <c r="D17" s="104"/>
      <c r="E17" s="104"/>
      <c r="F17" s="104"/>
      <c r="G17" s="104"/>
      <c r="H17" s="104"/>
      <c r="I17" s="74">
        <v>145300</v>
      </c>
      <c r="J17" s="74">
        <v>159400</v>
      </c>
      <c r="K17" s="74">
        <f aca="true" t="shared" si="4" ref="K17:K22">J17</f>
        <v>159400</v>
      </c>
      <c r="L17" s="74">
        <f t="shared" si="0"/>
        <v>14100</v>
      </c>
      <c r="M17" s="74">
        <f t="shared" si="1"/>
        <v>0</v>
      </c>
    </row>
    <row r="18" spans="1:13" ht="15.75">
      <c r="A18" s="69" t="s">
        <v>333</v>
      </c>
      <c r="B18" s="104" t="s">
        <v>322</v>
      </c>
      <c r="C18" s="104"/>
      <c r="D18" s="104"/>
      <c r="E18" s="104"/>
      <c r="F18" s="104"/>
      <c r="G18" s="104"/>
      <c r="H18" s="104"/>
      <c r="I18" s="74">
        <v>145300</v>
      </c>
      <c r="J18" s="74">
        <v>154400</v>
      </c>
      <c r="K18" s="74">
        <f t="shared" si="4"/>
        <v>154400</v>
      </c>
      <c r="L18" s="74">
        <f t="shared" si="0"/>
        <v>9100</v>
      </c>
      <c r="M18" s="74">
        <f t="shared" si="1"/>
        <v>0</v>
      </c>
    </row>
    <row r="19" spans="1:13" ht="15.75">
      <c r="A19" s="69" t="s">
        <v>334</v>
      </c>
      <c r="B19" s="104" t="s">
        <v>321</v>
      </c>
      <c r="C19" s="104"/>
      <c r="D19" s="104"/>
      <c r="E19" s="104"/>
      <c r="F19" s="104"/>
      <c r="G19" s="104"/>
      <c r="H19" s="104"/>
      <c r="I19" s="74">
        <v>145300</v>
      </c>
      <c r="J19" s="74">
        <v>159400</v>
      </c>
      <c r="K19" s="74">
        <f t="shared" si="4"/>
        <v>159400</v>
      </c>
      <c r="L19" s="74">
        <f t="shared" si="0"/>
        <v>14100</v>
      </c>
      <c r="M19" s="74">
        <f t="shared" si="1"/>
        <v>0</v>
      </c>
    </row>
    <row r="20" spans="1:13" ht="15.75">
      <c r="A20" s="70" t="s">
        <v>335</v>
      </c>
      <c r="B20" s="104" t="s">
        <v>323</v>
      </c>
      <c r="C20" s="104"/>
      <c r="D20" s="104"/>
      <c r="E20" s="104"/>
      <c r="F20" s="104"/>
      <c r="G20" s="104"/>
      <c r="H20" s="104"/>
      <c r="I20" s="74">
        <v>145300</v>
      </c>
      <c r="J20" s="74">
        <v>159400</v>
      </c>
      <c r="K20" s="74">
        <f t="shared" si="4"/>
        <v>159400</v>
      </c>
      <c r="L20" s="74">
        <f t="shared" si="0"/>
        <v>14100</v>
      </c>
      <c r="M20" s="74">
        <f t="shared" si="1"/>
        <v>0</v>
      </c>
    </row>
    <row r="21" spans="1:13" ht="15.75">
      <c r="A21" s="69" t="s">
        <v>336</v>
      </c>
      <c r="B21" s="104" t="s">
        <v>324</v>
      </c>
      <c r="C21" s="104"/>
      <c r="D21" s="104"/>
      <c r="E21" s="104"/>
      <c r="F21" s="104"/>
      <c r="G21" s="104"/>
      <c r="H21" s="104"/>
      <c r="I21" s="74">
        <v>145300</v>
      </c>
      <c r="J21" s="74">
        <v>155000</v>
      </c>
      <c r="K21" s="74">
        <f t="shared" si="4"/>
        <v>155000</v>
      </c>
      <c r="L21" s="74">
        <f t="shared" si="0"/>
        <v>9700</v>
      </c>
      <c r="M21" s="74">
        <f t="shared" si="1"/>
        <v>0</v>
      </c>
    </row>
    <row r="22" spans="1:13" ht="15.75">
      <c r="A22" s="69" t="s">
        <v>337</v>
      </c>
      <c r="B22" s="104" t="s">
        <v>325</v>
      </c>
      <c r="C22" s="104"/>
      <c r="D22" s="104"/>
      <c r="E22" s="104"/>
      <c r="F22" s="104"/>
      <c r="G22" s="104"/>
      <c r="H22" s="104"/>
      <c r="I22" s="74">
        <v>145300</v>
      </c>
      <c r="J22" s="74">
        <v>162100</v>
      </c>
      <c r="K22" s="74">
        <f t="shared" si="4"/>
        <v>162100</v>
      </c>
      <c r="L22" s="74">
        <f t="shared" si="0"/>
        <v>16800</v>
      </c>
      <c r="M22" s="74">
        <f t="shared" si="1"/>
        <v>0</v>
      </c>
    </row>
    <row r="23" spans="1:13" ht="71.25" customHeight="1">
      <c r="A23" s="68" t="s">
        <v>349</v>
      </c>
      <c r="B23" s="116" t="s">
        <v>350</v>
      </c>
      <c r="C23" s="117"/>
      <c r="D23" s="117"/>
      <c r="E23" s="117"/>
      <c r="F23" s="117"/>
      <c r="G23" s="117"/>
      <c r="H23" s="118"/>
      <c r="I23" s="65">
        <f>SUM(I24:I31)</f>
        <v>16000</v>
      </c>
      <c r="J23" s="65">
        <f>SUM(J24:J31)</f>
        <v>16000</v>
      </c>
      <c r="K23" s="65">
        <f>SUM(K24:K31)</f>
        <v>4000</v>
      </c>
      <c r="L23" s="65">
        <f t="shared" si="0"/>
        <v>-12000</v>
      </c>
      <c r="M23" s="65">
        <f t="shared" si="1"/>
        <v>-12000</v>
      </c>
    </row>
    <row r="24" spans="1:13" ht="15.75">
      <c r="A24" s="69" t="s">
        <v>339</v>
      </c>
      <c r="B24" s="104" t="s">
        <v>319</v>
      </c>
      <c r="C24" s="104"/>
      <c r="D24" s="104"/>
      <c r="E24" s="104"/>
      <c r="F24" s="104"/>
      <c r="G24" s="104"/>
      <c r="H24" s="104"/>
      <c r="I24" s="74">
        <v>2000</v>
      </c>
      <c r="J24" s="74">
        <v>2000</v>
      </c>
      <c r="K24" s="74">
        <v>2000</v>
      </c>
      <c r="L24" s="74">
        <f t="shared" si="0"/>
        <v>0</v>
      </c>
      <c r="M24" s="74">
        <f t="shared" si="1"/>
        <v>0</v>
      </c>
    </row>
    <row r="25" spans="1:13" ht="15.75">
      <c r="A25" s="69" t="s">
        <v>340</v>
      </c>
      <c r="B25" s="104" t="s">
        <v>320</v>
      </c>
      <c r="C25" s="104"/>
      <c r="D25" s="104"/>
      <c r="E25" s="104"/>
      <c r="F25" s="104"/>
      <c r="G25" s="104"/>
      <c r="H25" s="104"/>
      <c r="I25" s="74">
        <v>2000</v>
      </c>
      <c r="J25" s="74">
        <v>2000</v>
      </c>
      <c r="K25" s="74">
        <v>0</v>
      </c>
      <c r="L25" s="74">
        <f t="shared" si="0"/>
        <v>-2000</v>
      </c>
      <c r="M25" s="74">
        <f t="shared" si="1"/>
        <v>-2000</v>
      </c>
    </row>
    <row r="26" spans="1:13" ht="15.75">
      <c r="A26" s="69" t="s">
        <v>341</v>
      </c>
      <c r="B26" s="104" t="s">
        <v>322</v>
      </c>
      <c r="C26" s="104"/>
      <c r="D26" s="104"/>
      <c r="E26" s="104"/>
      <c r="F26" s="104"/>
      <c r="G26" s="104"/>
      <c r="H26" s="104"/>
      <c r="I26" s="74">
        <v>2000</v>
      </c>
      <c r="J26" s="74">
        <v>2000</v>
      </c>
      <c r="K26" s="74">
        <v>0</v>
      </c>
      <c r="L26" s="74">
        <f t="shared" si="0"/>
        <v>-2000</v>
      </c>
      <c r="M26" s="74">
        <f t="shared" si="1"/>
        <v>-2000</v>
      </c>
    </row>
    <row r="27" spans="1:13" ht="15.75">
      <c r="A27" s="69" t="s">
        <v>342</v>
      </c>
      <c r="B27" s="104" t="s">
        <v>321</v>
      </c>
      <c r="C27" s="104"/>
      <c r="D27" s="104"/>
      <c r="E27" s="104"/>
      <c r="F27" s="104"/>
      <c r="G27" s="104"/>
      <c r="H27" s="104"/>
      <c r="I27" s="74">
        <v>2000</v>
      </c>
      <c r="J27" s="74">
        <v>2000</v>
      </c>
      <c r="K27" s="74">
        <v>0</v>
      </c>
      <c r="L27" s="74">
        <f t="shared" si="0"/>
        <v>-2000</v>
      </c>
      <c r="M27" s="74">
        <f t="shared" si="1"/>
        <v>-2000</v>
      </c>
    </row>
    <row r="28" spans="1:13" ht="15.75">
      <c r="A28" s="69" t="s">
        <v>343</v>
      </c>
      <c r="B28" s="104" t="s">
        <v>323</v>
      </c>
      <c r="C28" s="104"/>
      <c r="D28" s="104"/>
      <c r="E28" s="104"/>
      <c r="F28" s="104"/>
      <c r="G28" s="104"/>
      <c r="H28" s="104"/>
      <c r="I28" s="74">
        <v>2000</v>
      </c>
      <c r="J28" s="74">
        <v>2000</v>
      </c>
      <c r="K28" s="74">
        <v>0</v>
      </c>
      <c r="L28" s="74">
        <f t="shared" si="0"/>
        <v>-2000</v>
      </c>
      <c r="M28" s="74">
        <f t="shared" si="1"/>
        <v>-2000</v>
      </c>
    </row>
    <row r="29" spans="1:13" ht="15.75">
      <c r="A29" s="69" t="s">
        <v>344</v>
      </c>
      <c r="B29" s="104" t="s">
        <v>324</v>
      </c>
      <c r="C29" s="104"/>
      <c r="D29" s="104"/>
      <c r="E29" s="104"/>
      <c r="F29" s="104"/>
      <c r="G29" s="104"/>
      <c r="H29" s="104"/>
      <c r="I29" s="74">
        <v>2000</v>
      </c>
      <c r="J29" s="74">
        <v>2000</v>
      </c>
      <c r="K29" s="74">
        <v>2000</v>
      </c>
      <c r="L29" s="74">
        <f t="shared" si="0"/>
        <v>0</v>
      </c>
      <c r="M29" s="74">
        <f t="shared" si="1"/>
        <v>0</v>
      </c>
    </row>
    <row r="30" spans="1:13" ht="15.75">
      <c r="A30" s="69" t="s">
        <v>345</v>
      </c>
      <c r="B30" s="104" t="s">
        <v>325</v>
      </c>
      <c r="C30" s="104"/>
      <c r="D30" s="104"/>
      <c r="E30" s="104"/>
      <c r="F30" s="104"/>
      <c r="G30" s="104"/>
      <c r="H30" s="104"/>
      <c r="I30" s="74">
        <v>2000</v>
      </c>
      <c r="J30" s="74">
        <v>2000</v>
      </c>
      <c r="K30" s="74">
        <v>0</v>
      </c>
      <c r="L30" s="74">
        <f t="shared" si="0"/>
        <v>-2000</v>
      </c>
      <c r="M30" s="74">
        <f t="shared" si="1"/>
        <v>-2000</v>
      </c>
    </row>
    <row r="31" spans="1:13" ht="15.75">
      <c r="A31" s="69" t="s">
        <v>346</v>
      </c>
      <c r="B31" s="104" t="s">
        <v>347</v>
      </c>
      <c r="C31" s="104"/>
      <c r="D31" s="104"/>
      <c r="E31" s="104"/>
      <c r="F31" s="104"/>
      <c r="G31" s="104"/>
      <c r="H31" s="104"/>
      <c r="I31" s="74">
        <v>2000</v>
      </c>
      <c r="J31" s="74">
        <v>2000</v>
      </c>
      <c r="K31" s="74">
        <v>0</v>
      </c>
      <c r="L31" s="74">
        <f t="shared" si="0"/>
        <v>-2000</v>
      </c>
      <c r="M31" s="74">
        <f t="shared" si="1"/>
        <v>-2000</v>
      </c>
    </row>
    <row r="32" spans="1:13" ht="38.25" customHeight="1">
      <c r="A32" s="68" t="s">
        <v>351</v>
      </c>
      <c r="B32" s="116" t="s">
        <v>361</v>
      </c>
      <c r="C32" s="117"/>
      <c r="D32" s="117"/>
      <c r="E32" s="117"/>
      <c r="F32" s="117"/>
      <c r="G32" s="117"/>
      <c r="H32" s="118"/>
      <c r="I32" s="65">
        <f>SUM(I33:I40)</f>
        <v>2000000</v>
      </c>
      <c r="J32" s="65">
        <f>SUM(J33:J40)</f>
        <v>2291000</v>
      </c>
      <c r="K32" s="65">
        <f>SUM(K33:K40)</f>
        <v>2291000</v>
      </c>
      <c r="L32" s="65">
        <f t="shared" si="0"/>
        <v>291000</v>
      </c>
      <c r="M32" s="65">
        <f t="shared" si="1"/>
        <v>0</v>
      </c>
    </row>
    <row r="33" spans="1:13" ht="15.75">
      <c r="A33" s="69" t="s">
        <v>352</v>
      </c>
      <c r="B33" s="98" t="s">
        <v>319</v>
      </c>
      <c r="C33" s="99"/>
      <c r="D33" s="99"/>
      <c r="E33" s="99"/>
      <c r="F33" s="99"/>
      <c r="G33" s="99"/>
      <c r="H33" s="100"/>
      <c r="I33" s="74">
        <v>0</v>
      </c>
      <c r="J33" s="74">
        <v>0</v>
      </c>
      <c r="K33" s="74">
        <f>J33</f>
        <v>0</v>
      </c>
      <c r="L33" s="74">
        <f t="shared" si="0"/>
        <v>0</v>
      </c>
      <c r="M33" s="74">
        <f t="shared" si="1"/>
        <v>0</v>
      </c>
    </row>
    <row r="34" spans="1:13" ht="15.75">
      <c r="A34" s="69" t="s">
        <v>353</v>
      </c>
      <c r="B34" s="98" t="s">
        <v>320</v>
      </c>
      <c r="C34" s="99"/>
      <c r="D34" s="99"/>
      <c r="E34" s="99"/>
      <c r="F34" s="99"/>
      <c r="G34" s="99"/>
      <c r="H34" s="100"/>
      <c r="I34" s="74">
        <v>218000</v>
      </c>
      <c r="J34" s="74">
        <v>218000</v>
      </c>
      <c r="K34" s="74">
        <f aca="true" t="shared" si="5" ref="K34:K39">J34</f>
        <v>218000</v>
      </c>
      <c r="L34" s="74">
        <f t="shared" si="0"/>
        <v>0</v>
      </c>
      <c r="M34" s="74">
        <f t="shared" si="1"/>
        <v>0</v>
      </c>
    </row>
    <row r="35" spans="1:13" ht="15.75">
      <c r="A35" s="69" t="s">
        <v>354</v>
      </c>
      <c r="B35" s="98" t="s">
        <v>322</v>
      </c>
      <c r="C35" s="99"/>
      <c r="D35" s="99"/>
      <c r="E35" s="99"/>
      <c r="F35" s="99"/>
      <c r="G35" s="99"/>
      <c r="H35" s="100"/>
      <c r="I35" s="74">
        <v>0</v>
      </c>
      <c r="J35" s="74">
        <v>0</v>
      </c>
      <c r="K35" s="74">
        <f t="shared" si="5"/>
        <v>0</v>
      </c>
      <c r="L35" s="74">
        <f t="shared" si="0"/>
        <v>0</v>
      </c>
      <c r="M35" s="74">
        <f t="shared" si="1"/>
        <v>0</v>
      </c>
    </row>
    <row r="36" spans="1:13" ht="15.75">
      <c r="A36" s="69" t="s">
        <v>355</v>
      </c>
      <c r="B36" s="98" t="s">
        <v>321</v>
      </c>
      <c r="C36" s="99"/>
      <c r="D36" s="99"/>
      <c r="E36" s="99"/>
      <c r="F36" s="99"/>
      <c r="G36" s="99"/>
      <c r="H36" s="100"/>
      <c r="I36" s="74">
        <v>126000</v>
      </c>
      <c r="J36" s="74">
        <v>126000</v>
      </c>
      <c r="K36" s="74">
        <f t="shared" si="5"/>
        <v>126000</v>
      </c>
      <c r="L36" s="74">
        <f t="shared" si="0"/>
        <v>0</v>
      </c>
      <c r="M36" s="74">
        <f t="shared" si="1"/>
        <v>0</v>
      </c>
    </row>
    <row r="37" spans="1:13" ht="15.75">
      <c r="A37" s="69" t="s">
        <v>356</v>
      </c>
      <c r="B37" s="98" t="s">
        <v>323</v>
      </c>
      <c r="C37" s="99"/>
      <c r="D37" s="99"/>
      <c r="E37" s="99"/>
      <c r="F37" s="99"/>
      <c r="G37" s="99"/>
      <c r="H37" s="100"/>
      <c r="I37" s="74">
        <v>970000</v>
      </c>
      <c r="J37" s="74">
        <v>1171000</v>
      </c>
      <c r="K37" s="74">
        <f t="shared" si="5"/>
        <v>1171000</v>
      </c>
      <c r="L37" s="74">
        <f t="shared" si="0"/>
        <v>201000</v>
      </c>
      <c r="M37" s="74">
        <f t="shared" si="1"/>
        <v>0</v>
      </c>
    </row>
    <row r="38" spans="1:13" ht="15.75">
      <c r="A38" s="69" t="s">
        <v>358</v>
      </c>
      <c r="B38" s="104" t="s">
        <v>324</v>
      </c>
      <c r="C38" s="104"/>
      <c r="D38" s="104"/>
      <c r="E38" s="104"/>
      <c r="F38" s="104"/>
      <c r="G38" s="104"/>
      <c r="H38" s="104"/>
      <c r="I38" s="74">
        <v>322000</v>
      </c>
      <c r="J38" s="74">
        <v>776000</v>
      </c>
      <c r="K38" s="74">
        <f t="shared" si="5"/>
        <v>776000</v>
      </c>
      <c r="L38" s="74">
        <f t="shared" si="0"/>
        <v>454000</v>
      </c>
      <c r="M38" s="74">
        <f t="shared" si="1"/>
        <v>0</v>
      </c>
    </row>
    <row r="39" spans="1:13" ht="15.75">
      <c r="A39" s="69" t="s">
        <v>359</v>
      </c>
      <c r="B39" s="104" t="s">
        <v>325</v>
      </c>
      <c r="C39" s="104"/>
      <c r="D39" s="104"/>
      <c r="E39" s="104"/>
      <c r="F39" s="104"/>
      <c r="G39" s="104"/>
      <c r="H39" s="104"/>
      <c r="I39" s="74">
        <v>0</v>
      </c>
      <c r="J39" s="74">
        <v>0</v>
      </c>
      <c r="K39" s="74">
        <f t="shared" si="5"/>
        <v>0</v>
      </c>
      <c r="L39" s="74">
        <f t="shared" si="0"/>
        <v>0</v>
      </c>
      <c r="M39" s="74">
        <f t="shared" si="1"/>
        <v>0</v>
      </c>
    </row>
    <row r="40" spans="1:13" ht="15.75">
      <c r="A40" s="69" t="s">
        <v>360</v>
      </c>
      <c r="B40" s="101" t="s">
        <v>362</v>
      </c>
      <c r="C40" s="102"/>
      <c r="D40" s="102"/>
      <c r="E40" s="102"/>
      <c r="F40" s="102"/>
      <c r="G40" s="102"/>
      <c r="H40" s="103"/>
      <c r="I40" s="65">
        <v>364000</v>
      </c>
      <c r="J40" s="65">
        <v>0</v>
      </c>
      <c r="K40" s="65">
        <v>0</v>
      </c>
      <c r="L40" s="65">
        <f t="shared" si="0"/>
        <v>-364000</v>
      </c>
      <c r="M40" s="65">
        <f t="shared" si="1"/>
        <v>0</v>
      </c>
    </row>
    <row r="41" spans="1:13" ht="96" customHeight="1">
      <c r="A41" s="68" t="s">
        <v>403</v>
      </c>
      <c r="B41" s="97" t="s">
        <v>389</v>
      </c>
      <c r="C41" s="108"/>
      <c r="D41" s="108"/>
      <c r="E41" s="108"/>
      <c r="F41" s="108"/>
      <c r="G41" s="108"/>
      <c r="H41" s="109"/>
      <c r="I41" s="65">
        <f>I42</f>
        <v>1250000</v>
      </c>
      <c r="J41" s="65">
        <f>J42</f>
        <v>4922100</v>
      </c>
      <c r="K41" s="65">
        <f>+K42</f>
        <v>4922100</v>
      </c>
      <c r="L41" s="65">
        <f t="shared" si="0"/>
        <v>3672100</v>
      </c>
      <c r="M41" s="65">
        <f t="shared" si="1"/>
        <v>0</v>
      </c>
    </row>
    <row r="42" spans="1:13" ht="15.75">
      <c r="A42" s="69" t="s">
        <v>379</v>
      </c>
      <c r="B42" s="98" t="s">
        <v>347</v>
      </c>
      <c r="C42" s="99"/>
      <c r="D42" s="99"/>
      <c r="E42" s="99"/>
      <c r="F42" s="99"/>
      <c r="G42" s="99"/>
      <c r="H42" s="100"/>
      <c r="I42" s="74">
        <v>1250000</v>
      </c>
      <c r="J42" s="74">
        <v>4922100</v>
      </c>
      <c r="K42" s="74">
        <v>4922100</v>
      </c>
      <c r="L42" s="74">
        <f t="shared" si="0"/>
        <v>3672100</v>
      </c>
      <c r="M42" s="74">
        <f t="shared" si="1"/>
        <v>0</v>
      </c>
    </row>
    <row r="43" spans="1:13" ht="46.5" customHeight="1">
      <c r="A43" s="68" t="s">
        <v>402</v>
      </c>
      <c r="B43" s="113" t="s">
        <v>411</v>
      </c>
      <c r="C43" s="114"/>
      <c r="D43" s="114"/>
      <c r="E43" s="114"/>
      <c r="F43" s="114"/>
      <c r="G43" s="114"/>
      <c r="H43" s="115"/>
      <c r="I43" s="65">
        <f>I44</f>
        <v>2000000</v>
      </c>
      <c r="J43" s="65">
        <f>J44</f>
        <v>2000000</v>
      </c>
      <c r="K43" s="65">
        <f>K44</f>
        <v>2000000</v>
      </c>
      <c r="L43" s="65">
        <f t="shared" si="0"/>
        <v>0</v>
      </c>
      <c r="M43" s="65">
        <f t="shared" si="1"/>
        <v>0</v>
      </c>
    </row>
    <row r="44" spans="1:13" ht="15.75">
      <c r="A44" s="69" t="s">
        <v>365</v>
      </c>
      <c r="B44" s="110" t="s">
        <v>324</v>
      </c>
      <c r="C44" s="111"/>
      <c r="D44" s="111"/>
      <c r="E44" s="111"/>
      <c r="F44" s="111"/>
      <c r="G44" s="111"/>
      <c r="H44" s="112"/>
      <c r="I44" s="74">
        <v>2000000</v>
      </c>
      <c r="J44" s="74">
        <v>2000000</v>
      </c>
      <c r="K44" s="74">
        <v>2000000</v>
      </c>
      <c r="L44" s="74">
        <f t="shared" si="0"/>
        <v>0</v>
      </c>
      <c r="M44" s="74">
        <f t="shared" si="1"/>
        <v>0</v>
      </c>
    </row>
    <row r="45" spans="1:13" ht="104.25" customHeight="1">
      <c r="A45" s="68" t="s">
        <v>401</v>
      </c>
      <c r="B45" s="113" t="s">
        <v>396</v>
      </c>
      <c r="C45" s="114"/>
      <c r="D45" s="114"/>
      <c r="E45" s="114"/>
      <c r="F45" s="114"/>
      <c r="G45" s="114"/>
      <c r="H45" s="115"/>
      <c r="I45" s="65">
        <f>I46</f>
        <v>1382200</v>
      </c>
      <c r="J45" s="65">
        <f>J46</f>
        <v>1382200</v>
      </c>
      <c r="K45" s="65">
        <f>K46</f>
        <v>1382200</v>
      </c>
      <c r="L45" s="65">
        <f t="shared" si="0"/>
        <v>0</v>
      </c>
      <c r="M45" s="65">
        <f t="shared" si="1"/>
        <v>0</v>
      </c>
    </row>
    <row r="46" spans="1:13" ht="15.75">
      <c r="A46" s="69" t="s">
        <v>366</v>
      </c>
      <c r="B46" s="110" t="s">
        <v>347</v>
      </c>
      <c r="C46" s="111"/>
      <c r="D46" s="111"/>
      <c r="E46" s="111"/>
      <c r="F46" s="111"/>
      <c r="G46" s="111"/>
      <c r="H46" s="112"/>
      <c r="I46" s="74">
        <v>1382200</v>
      </c>
      <c r="J46" s="74">
        <v>1382200</v>
      </c>
      <c r="K46" s="74">
        <v>1382200</v>
      </c>
      <c r="L46" s="74">
        <f t="shared" si="0"/>
        <v>0</v>
      </c>
      <c r="M46" s="74">
        <f t="shared" si="1"/>
        <v>0</v>
      </c>
    </row>
    <row r="47" spans="1:39" s="126" customFormat="1" ht="33.75" customHeight="1">
      <c r="A47" s="68" t="s">
        <v>400</v>
      </c>
      <c r="B47" s="97" t="s">
        <v>413</v>
      </c>
      <c r="C47" s="108"/>
      <c r="D47" s="108"/>
      <c r="E47" s="108"/>
      <c r="F47" s="108"/>
      <c r="G47" s="108"/>
      <c r="H47" s="109"/>
      <c r="I47" s="65">
        <f>I48</f>
        <v>0</v>
      </c>
      <c r="J47" s="65">
        <f>J48</f>
        <v>27200</v>
      </c>
      <c r="K47" s="65">
        <f>K48</f>
        <v>27163.5</v>
      </c>
      <c r="L47" s="65">
        <f t="shared" si="0"/>
        <v>27163.5</v>
      </c>
      <c r="M47" s="65">
        <f t="shared" si="1"/>
        <v>-36.5</v>
      </c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</row>
    <row r="48" spans="1:39" s="126" customFormat="1" ht="15.75">
      <c r="A48" s="70" t="s">
        <v>367</v>
      </c>
      <c r="B48" s="98" t="s">
        <v>347</v>
      </c>
      <c r="C48" s="99"/>
      <c r="D48" s="99"/>
      <c r="E48" s="99"/>
      <c r="F48" s="99"/>
      <c r="G48" s="99"/>
      <c r="H48" s="100"/>
      <c r="I48" s="74">
        <v>0</v>
      </c>
      <c r="J48" s="74">
        <v>27200</v>
      </c>
      <c r="K48" s="74">
        <v>27163.5</v>
      </c>
      <c r="L48" s="74">
        <f t="shared" si="0"/>
        <v>27163.5</v>
      </c>
      <c r="M48" s="74">
        <f t="shared" si="1"/>
        <v>-36.5</v>
      </c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</row>
    <row r="49" spans="1:39" s="126" customFormat="1" ht="109.5" customHeight="1">
      <c r="A49" s="68" t="s">
        <v>399</v>
      </c>
      <c r="B49" s="97" t="s">
        <v>414</v>
      </c>
      <c r="C49" s="108"/>
      <c r="D49" s="108"/>
      <c r="E49" s="108"/>
      <c r="F49" s="108"/>
      <c r="G49" s="108"/>
      <c r="H49" s="109"/>
      <c r="I49" s="65">
        <f>I50</f>
        <v>0</v>
      </c>
      <c r="J49" s="65">
        <f>J50</f>
        <v>2689200</v>
      </c>
      <c r="K49" s="65">
        <f>K50</f>
        <v>2689186.5</v>
      </c>
      <c r="L49" s="65">
        <f t="shared" si="0"/>
        <v>2689186.5</v>
      </c>
      <c r="M49" s="65">
        <f t="shared" si="1"/>
        <v>-13.5</v>
      </c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</row>
    <row r="50" spans="1:39" s="126" customFormat="1" ht="15.75">
      <c r="A50" s="69" t="s">
        <v>368</v>
      </c>
      <c r="B50" s="98" t="s">
        <v>347</v>
      </c>
      <c r="C50" s="99"/>
      <c r="D50" s="99"/>
      <c r="E50" s="99"/>
      <c r="F50" s="99"/>
      <c r="G50" s="99"/>
      <c r="H50" s="100"/>
      <c r="I50" s="74">
        <v>0</v>
      </c>
      <c r="J50" s="74">
        <f>3124900-435700</f>
        <v>2689200</v>
      </c>
      <c r="K50" s="74">
        <v>2689186.5</v>
      </c>
      <c r="L50" s="74">
        <f t="shared" si="0"/>
        <v>2689186.5</v>
      </c>
      <c r="M50" s="74">
        <f t="shared" si="1"/>
        <v>-13.5</v>
      </c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</row>
    <row r="51" spans="1:39" s="126" customFormat="1" ht="51.75" customHeight="1">
      <c r="A51" s="68" t="s">
        <v>381</v>
      </c>
      <c r="B51" s="97" t="s">
        <v>415</v>
      </c>
      <c r="C51" s="108"/>
      <c r="D51" s="108"/>
      <c r="E51" s="108"/>
      <c r="F51" s="108"/>
      <c r="G51" s="108"/>
      <c r="H51" s="109"/>
      <c r="I51" s="65">
        <f>I52</f>
        <v>0</v>
      </c>
      <c r="J51" s="65">
        <f>J52</f>
        <v>1000000</v>
      </c>
      <c r="K51" s="65">
        <f>K52</f>
        <v>1000000</v>
      </c>
      <c r="L51" s="65">
        <f t="shared" si="0"/>
        <v>1000000</v>
      </c>
      <c r="M51" s="65">
        <f t="shared" si="1"/>
        <v>0</v>
      </c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</row>
    <row r="52" spans="1:39" s="126" customFormat="1" ht="15.75">
      <c r="A52" s="69" t="s">
        <v>369</v>
      </c>
      <c r="B52" s="98" t="s">
        <v>321</v>
      </c>
      <c r="C52" s="99"/>
      <c r="D52" s="99"/>
      <c r="E52" s="99"/>
      <c r="F52" s="99"/>
      <c r="G52" s="99"/>
      <c r="H52" s="100"/>
      <c r="I52" s="74">
        <v>0</v>
      </c>
      <c r="J52" s="74">
        <v>1000000</v>
      </c>
      <c r="K52" s="74">
        <v>1000000</v>
      </c>
      <c r="L52" s="74">
        <f t="shared" si="0"/>
        <v>1000000</v>
      </c>
      <c r="M52" s="74">
        <f t="shared" si="1"/>
        <v>0</v>
      </c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</row>
    <row r="53" spans="1:39" s="126" customFormat="1" ht="61.5" customHeight="1">
      <c r="A53" s="68" t="s">
        <v>382</v>
      </c>
      <c r="B53" s="97" t="s">
        <v>416</v>
      </c>
      <c r="C53" s="108"/>
      <c r="D53" s="108"/>
      <c r="E53" s="108"/>
      <c r="F53" s="108"/>
      <c r="G53" s="108"/>
      <c r="H53" s="109"/>
      <c r="I53" s="65">
        <f>I54+I55+I56+I57</f>
        <v>0</v>
      </c>
      <c r="J53" s="65">
        <f>J54+J55+J56+J57</f>
        <v>3270133</v>
      </c>
      <c r="K53" s="65">
        <f>K54+K55+K56+K57</f>
        <v>1115104</v>
      </c>
      <c r="L53" s="65">
        <f t="shared" si="0"/>
        <v>1115104</v>
      </c>
      <c r="M53" s="65">
        <f t="shared" si="1"/>
        <v>-2155029</v>
      </c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</row>
    <row r="54" spans="1:39" s="126" customFormat="1" ht="15.75">
      <c r="A54" s="69" t="s">
        <v>370</v>
      </c>
      <c r="B54" s="98" t="s">
        <v>347</v>
      </c>
      <c r="C54" s="99"/>
      <c r="D54" s="99"/>
      <c r="E54" s="99"/>
      <c r="F54" s="99"/>
      <c r="G54" s="99"/>
      <c r="H54" s="100"/>
      <c r="I54" s="74">
        <v>0</v>
      </c>
      <c r="J54" s="74">
        <v>1175897</v>
      </c>
      <c r="K54" s="74">
        <v>0</v>
      </c>
      <c r="L54" s="74">
        <f aca="true" t="shared" si="6" ref="L54:L129">K54-I54</f>
        <v>0</v>
      </c>
      <c r="M54" s="74">
        <f aca="true" t="shared" si="7" ref="M54:M129">K54-J54</f>
        <v>-1175897</v>
      </c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</row>
    <row r="55" spans="1:39" s="126" customFormat="1" ht="15.75">
      <c r="A55" s="69" t="s">
        <v>417</v>
      </c>
      <c r="B55" s="71" t="s">
        <v>319</v>
      </c>
      <c r="C55" s="72"/>
      <c r="D55" s="72"/>
      <c r="E55" s="72"/>
      <c r="F55" s="72"/>
      <c r="G55" s="72"/>
      <c r="H55" s="73"/>
      <c r="I55" s="74">
        <v>0</v>
      </c>
      <c r="J55" s="74">
        <v>593333</v>
      </c>
      <c r="K55" s="74">
        <v>593333</v>
      </c>
      <c r="L55" s="74">
        <f t="shared" si="6"/>
        <v>593333</v>
      </c>
      <c r="M55" s="74">
        <f t="shared" si="7"/>
        <v>0</v>
      </c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</row>
    <row r="56" spans="1:39" s="126" customFormat="1" ht="15.75">
      <c r="A56" s="69" t="s">
        <v>418</v>
      </c>
      <c r="B56" s="71" t="s">
        <v>321</v>
      </c>
      <c r="C56" s="72"/>
      <c r="D56" s="72"/>
      <c r="E56" s="72"/>
      <c r="F56" s="72"/>
      <c r="G56" s="72"/>
      <c r="H56" s="73"/>
      <c r="I56" s="74">
        <v>0</v>
      </c>
      <c r="J56" s="74">
        <v>521771</v>
      </c>
      <c r="K56" s="74">
        <v>521771</v>
      </c>
      <c r="L56" s="74">
        <f t="shared" si="6"/>
        <v>521771</v>
      </c>
      <c r="M56" s="74">
        <f t="shared" si="7"/>
        <v>0</v>
      </c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</row>
    <row r="57" spans="1:39" s="126" customFormat="1" ht="15.75">
      <c r="A57" s="69" t="s">
        <v>419</v>
      </c>
      <c r="B57" s="71" t="s">
        <v>325</v>
      </c>
      <c r="C57" s="72"/>
      <c r="D57" s="72"/>
      <c r="E57" s="72"/>
      <c r="F57" s="72"/>
      <c r="G57" s="72"/>
      <c r="H57" s="73"/>
      <c r="I57" s="74">
        <v>0</v>
      </c>
      <c r="J57" s="74">
        <v>979132</v>
      </c>
      <c r="K57" s="74">
        <v>0</v>
      </c>
      <c r="L57" s="74">
        <f t="shared" si="6"/>
        <v>0</v>
      </c>
      <c r="M57" s="74">
        <f t="shared" si="7"/>
        <v>-979132</v>
      </c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</row>
    <row r="58" spans="1:39" s="126" customFormat="1" ht="51" customHeight="1">
      <c r="A58" s="68" t="s">
        <v>384</v>
      </c>
      <c r="B58" s="97" t="s">
        <v>420</v>
      </c>
      <c r="C58" s="108"/>
      <c r="D58" s="108"/>
      <c r="E58" s="108"/>
      <c r="F58" s="108"/>
      <c r="G58" s="108"/>
      <c r="H58" s="109"/>
      <c r="I58" s="65">
        <f>I59+I60</f>
        <v>0</v>
      </c>
      <c r="J58" s="65">
        <f>J59+J60</f>
        <v>4196842</v>
      </c>
      <c r="K58" s="65">
        <f>K59+K60</f>
        <v>3837654.51</v>
      </c>
      <c r="L58" s="65">
        <f t="shared" si="6"/>
        <v>3837654.51</v>
      </c>
      <c r="M58" s="65">
        <f t="shared" si="7"/>
        <v>-359187.4900000002</v>
      </c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</row>
    <row r="59" spans="1:39" s="126" customFormat="1" ht="15.75">
      <c r="A59" s="69" t="s">
        <v>371</v>
      </c>
      <c r="B59" s="98" t="s">
        <v>347</v>
      </c>
      <c r="C59" s="99"/>
      <c r="D59" s="99"/>
      <c r="E59" s="99"/>
      <c r="F59" s="99"/>
      <c r="G59" s="99"/>
      <c r="H59" s="100"/>
      <c r="I59" s="74">
        <v>0</v>
      </c>
      <c r="J59" s="74">
        <v>2500000</v>
      </c>
      <c r="K59" s="74">
        <v>2140816.33</v>
      </c>
      <c r="L59" s="74">
        <f t="shared" si="6"/>
        <v>2140816.33</v>
      </c>
      <c r="M59" s="74">
        <f t="shared" si="7"/>
        <v>-359183.6699999999</v>
      </c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</row>
    <row r="60" spans="1:39" s="126" customFormat="1" ht="15.75">
      <c r="A60" s="69" t="s">
        <v>372</v>
      </c>
      <c r="B60" s="98" t="s">
        <v>324</v>
      </c>
      <c r="C60" s="99"/>
      <c r="D60" s="99"/>
      <c r="E60" s="99"/>
      <c r="F60" s="99"/>
      <c r="G60" s="99"/>
      <c r="H60" s="100"/>
      <c r="I60" s="74">
        <v>0</v>
      </c>
      <c r="J60" s="74">
        <v>1696842</v>
      </c>
      <c r="K60" s="74">
        <v>1696838.18</v>
      </c>
      <c r="L60" s="74">
        <f t="shared" si="6"/>
        <v>1696838.18</v>
      </c>
      <c r="M60" s="74">
        <f t="shared" si="7"/>
        <v>-3.8200000000651926</v>
      </c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</row>
    <row r="61" spans="1:39" s="126" customFormat="1" ht="59.25" customHeight="1">
      <c r="A61" s="68" t="s">
        <v>385</v>
      </c>
      <c r="B61" s="97" t="s">
        <v>421</v>
      </c>
      <c r="C61" s="108"/>
      <c r="D61" s="108"/>
      <c r="E61" s="108"/>
      <c r="F61" s="108"/>
      <c r="G61" s="108"/>
      <c r="H61" s="109"/>
      <c r="I61" s="65">
        <f>I62</f>
        <v>0</v>
      </c>
      <c r="J61" s="65">
        <f>J62</f>
        <v>1270709.44</v>
      </c>
      <c r="K61" s="65">
        <f>K62</f>
        <v>1270709.44</v>
      </c>
      <c r="L61" s="65">
        <f t="shared" si="6"/>
        <v>1270709.44</v>
      </c>
      <c r="M61" s="65">
        <f t="shared" si="7"/>
        <v>0</v>
      </c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</row>
    <row r="62" spans="1:39" s="126" customFormat="1" ht="15.75">
      <c r="A62" s="69" t="s">
        <v>373</v>
      </c>
      <c r="B62" s="98" t="s">
        <v>319</v>
      </c>
      <c r="C62" s="99"/>
      <c r="D62" s="99"/>
      <c r="E62" s="99"/>
      <c r="F62" s="99"/>
      <c r="G62" s="99"/>
      <c r="H62" s="100"/>
      <c r="I62" s="74">
        <v>0</v>
      </c>
      <c r="J62" s="74">
        <f>1323800-53090.56</f>
        <v>1270709.44</v>
      </c>
      <c r="K62" s="74">
        <v>1270709.44</v>
      </c>
      <c r="L62" s="74">
        <f t="shared" si="6"/>
        <v>1270709.44</v>
      </c>
      <c r="M62" s="74">
        <f t="shared" si="7"/>
        <v>0</v>
      </c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</row>
    <row r="63" spans="1:39" s="126" customFormat="1" ht="48.75" customHeight="1">
      <c r="A63" s="68" t="s">
        <v>386</v>
      </c>
      <c r="B63" s="97" t="s">
        <v>422</v>
      </c>
      <c r="C63" s="108"/>
      <c r="D63" s="108"/>
      <c r="E63" s="108"/>
      <c r="F63" s="108"/>
      <c r="G63" s="108"/>
      <c r="H63" s="109"/>
      <c r="I63" s="65">
        <f>I64+I65</f>
        <v>0</v>
      </c>
      <c r="J63" s="65">
        <f>J64+J65</f>
        <v>1520920</v>
      </c>
      <c r="K63" s="65">
        <f>K64+K65</f>
        <v>1520920</v>
      </c>
      <c r="L63" s="65">
        <f t="shared" si="6"/>
        <v>1520920</v>
      </c>
      <c r="M63" s="65">
        <f t="shared" si="7"/>
        <v>0</v>
      </c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</row>
    <row r="64" spans="1:39" s="126" customFormat="1" ht="15.75">
      <c r="A64" s="69" t="s">
        <v>374</v>
      </c>
      <c r="B64" s="71" t="s">
        <v>322</v>
      </c>
      <c r="C64" s="72"/>
      <c r="D64" s="72"/>
      <c r="E64" s="72"/>
      <c r="F64" s="72"/>
      <c r="G64" s="72"/>
      <c r="H64" s="73"/>
      <c r="I64" s="74">
        <v>0</v>
      </c>
      <c r="J64" s="74">
        <v>662110</v>
      </c>
      <c r="K64" s="74">
        <f>J64</f>
        <v>662110</v>
      </c>
      <c r="L64" s="74">
        <f t="shared" si="6"/>
        <v>662110</v>
      </c>
      <c r="M64" s="74">
        <f t="shared" si="7"/>
        <v>0</v>
      </c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</row>
    <row r="65" spans="1:39" s="126" customFormat="1" ht="15.75">
      <c r="A65" s="69" t="s">
        <v>375</v>
      </c>
      <c r="B65" s="71" t="s">
        <v>324</v>
      </c>
      <c r="C65" s="72"/>
      <c r="D65" s="72"/>
      <c r="E65" s="72"/>
      <c r="F65" s="72"/>
      <c r="G65" s="72"/>
      <c r="H65" s="73"/>
      <c r="I65" s="74">
        <v>0</v>
      </c>
      <c r="J65" s="74">
        <v>858810</v>
      </c>
      <c r="K65" s="74">
        <f>J65</f>
        <v>858810</v>
      </c>
      <c r="L65" s="74">
        <f t="shared" si="6"/>
        <v>858810</v>
      </c>
      <c r="M65" s="74">
        <f t="shared" si="7"/>
        <v>0</v>
      </c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</row>
    <row r="66" spans="1:39" s="126" customFormat="1" ht="36" customHeight="1">
      <c r="A66" s="68" t="s">
        <v>388</v>
      </c>
      <c r="B66" s="97" t="s">
        <v>423</v>
      </c>
      <c r="C66" s="108"/>
      <c r="D66" s="108"/>
      <c r="E66" s="108"/>
      <c r="F66" s="108"/>
      <c r="G66" s="108"/>
      <c r="H66" s="109"/>
      <c r="I66" s="65">
        <f>I67+I68+I69+I70+I71+I72+I73</f>
        <v>0</v>
      </c>
      <c r="J66" s="65">
        <f>J67+J68+J69+J70+J71+J72+J73</f>
        <v>148620.24</v>
      </c>
      <c r="K66" s="65">
        <f>K67+K68+K69+K70+K71+K72+K73</f>
        <v>148620.24</v>
      </c>
      <c r="L66" s="65">
        <f t="shared" si="6"/>
        <v>148620.24</v>
      </c>
      <c r="M66" s="65">
        <f t="shared" si="7"/>
        <v>0</v>
      </c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</row>
    <row r="67" spans="1:39" s="126" customFormat="1" ht="15.75">
      <c r="A67" s="69" t="s">
        <v>398</v>
      </c>
      <c r="B67" s="71" t="s">
        <v>319</v>
      </c>
      <c r="C67" s="72"/>
      <c r="D67" s="72"/>
      <c r="E67" s="72"/>
      <c r="F67" s="72"/>
      <c r="G67" s="72"/>
      <c r="H67" s="73"/>
      <c r="I67" s="74">
        <v>0</v>
      </c>
      <c r="J67" s="74">
        <v>18900</v>
      </c>
      <c r="K67" s="74">
        <f>J67</f>
        <v>18900</v>
      </c>
      <c r="L67" s="74">
        <f t="shared" si="6"/>
        <v>18900</v>
      </c>
      <c r="M67" s="74">
        <f t="shared" si="7"/>
        <v>0</v>
      </c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</row>
    <row r="68" spans="1:39" s="126" customFormat="1" ht="15.75">
      <c r="A68" s="69" t="s">
        <v>424</v>
      </c>
      <c r="B68" s="71" t="s">
        <v>320</v>
      </c>
      <c r="C68" s="72"/>
      <c r="D68" s="72"/>
      <c r="E68" s="72"/>
      <c r="F68" s="72"/>
      <c r="G68" s="72"/>
      <c r="H68" s="73"/>
      <c r="I68" s="74">
        <v>0</v>
      </c>
      <c r="J68" s="74">
        <v>16200.24</v>
      </c>
      <c r="K68" s="74">
        <f aca="true" t="shared" si="8" ref="K68:K73">J68</f>
        <v>16200.24</v>
      </c>
      <c r="L68" s="74">
        <f t="shared" si="6"/>
        <v>16200.24</v>
      </c>
      <c r="M68" s="74">
        <f t="shared" si="7"/>
        <v>0</v>
      </c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</row>
    <row r="69" spans="1:39" s="126" customFormat="1" ht="15.75">
      <c r="A69" s="69" t="s">
        <v>425</v>
      </c>
      <c r="B69" s="71" t="s">
        <v>321</v>
      </c>
      <c r="C69" s="72"/>
      <c r="D69" s="72"/>
      <c r="E69" s="72"/>
      <c r="F69" s="72"/>
      <c r="G69" s="72"/>
      <c r="H69" s="73"/>
      <c r="I69" s="74">
        <v>0</v>
      </c>
      <c r="J69" s="74">
        <v>32520</v>
      </c>
      <c r="K69" s="74">
        <f t="shared" si="8"/>
        <v>32520</v>
      </c>
      <c r="L69" s="74">
        <f t="shared" si="6"/>
        <v>32520</v>
      </c>
      <c r="M69" s="74">
        <f t="shared" si="7"/>
        <v>0</v>
      </c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</row>
    <row r="70" spans="1:39" s="126" customFormat="1" ht="15.75">
      <c r="A70" s="69" t="s">
        <v>426</v>
      </c>
      <c r="B70" s="71" t="s">
        <v>323</v>
      </c>
      <c r="C70" s="72"/>
      <c r="D70" s="72"/>
      <c r="E70" s="72"/>
      <c r="F70" s="72"/>
      <c r="G70" s="72"/>
      <c r="H70" s="73"/>
      <c r="I70" s="74">
        <v>0</v>
      </c>
      <c r="J70" s="74">
        <v>16200</v>
      </c>
      <c r="K70" s="74">
        <f t="shared" si="8"/>
        <v>16200</v>
      </c>
      <c r="L70" s="74">
        <f t="shared" si="6"/>
        <v>16200</v>
      </c>
      <c r="M70" s="74">
        <f t="shared" si="7"/>
        <v>0</v>
      </c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</row>
    <row r="71" spans="1:39" s="126" customFormat="1" ht="15.75">
      <c r="A71" s="69" t="s">
        <v>427</v>
      </c>
      <c r="B71" s="71" t="s">
        <v>324</v>
      </c>
      <c r="C71" s="72"/>
      <c r="D71" s="72"/>
      <c r="E71" s="72"/>
      <c r="F71" s="72"/>
      <c r="G71" s="72"/>
      <c r="H71" s="73"/>
      <c r="I71" s="74">
        <v>0</v>
      </c>
      <c r="J71" s="74">
        <v>32400</v>
      </c>
      <c r="K71" s="74">
        <f t="shared" si="8"/>
        <v>32400</v>
      </c>
      <c r="L71" s="74">
        <f t="shared" si="6"/>
        <v>32400</v>
      </c>
      <c r="M71" s="74">
        <f t="shared" si="7"/>
        <v>0</v>
      </c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</row>
    <row r="72" spans="1:39" s="126" customFormat="1" ht="15.75">
      <c r="A72" s="69" t="s">
        <v>428</v>
      </c>
      <c r="B72" s="71" t="s">
        <v>325</v>
      </c>
      <c r="C72" s="72"/>
      <c r="D72" s="72"/>
      <c r="E72" s="72"/>
      <c r="F72" s="72"/>
      <c r="G72" s="72"/>
      <c r="H72" s="73"/>
      <c r="I72" s="74">
        <v>0</v>
      </c>
      <c r="J72" s="74">
        <v>32400</v>
      </c>
      <c r="K72" s="74">
        <f t="shared" si="8"/>
        <v>32400</v>
      </c>
      <c r="L72" s="74">
        <f t="shared" si="6"/>
        <v>32400</v>
      </c>
      <c r="M72" s="74">
        <f t="shared" si="7"/>
        <v>0</v>
      </c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</row>
    <row r="73" spans="1:39" s="126" customFormat="1" ht="15.75">
      <c r="A73" s="69" t="s">
        <v>429</v>
      </c>
      <c r="B73" s="71" t="s">
        <v>347</v>
      </c>
      <c r="C73" s="72"/>
      <c r="D73" s="72"/>
      <c r="E73" s="72"/>
      <c r="F73" s="72"/>
      <c r="G73" s="72"/>
      <c r="H73" s="73"/>
      <c r="I73" s="74">
        <v>0</v>
      </c>
      <c r="J73" s="74">
        <v>0</v>
      </c>
      <c r="K73" s="74">
        <f t="shared" si="8"/>
        <v>0</v>
      </c>
      <c r="L73" s="74">
        <f t="shared" si="6"/>
        <v>0</v>
      </c>
      <c r="M73" s="74">
        <f t="shared" si="7"/>
        <v>0</v>
      </c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</row>
    <row r="74" spans="1:39" s="126" customFormat="1" ht="51" customHeight="1">
      <c r="A74" s="68" t="s">
        <v>397</v>
      </c>
      <c r="B74" s="97" t="s">
        <v>430</v>
      </c>
      <c r="C74" s="138"/>
      <c r="D74" s="138"/>
      <c r="E74" s="138"/>
      <c r="F74" s="138"/>
      <c r="G74" s="138"/>
      <c r="H74" s="139"/>
      <c r="I74" s="65">
        <f>I77+I78+I79+I75+I76</f>
        <v>0</v>
      </c>
      <c r="J74" s="65">
        <f>J77+J78+J79+J75+J76+J80</f>
        <v>2403348.2100000004</v>
      </c>
      <c r="K74" s="65">
        <f>K77+K78+K79+K75+K76+K80</f>
        <v>2403348.2100000004</v>
      </c>
      <c r="L74" s="65">
        <f t="shared" si="6"/>
        <v>2403348.2100000004</v>
      </c>
      <c r="M74" s="65">
        <f>K74-J74</f>
        <v>0</v>
      </c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</row>
    <row r="75" spans="1:39" s="126" customFormat="1" ht="15.75" customHeight="1">
      <c r="A75" s="69" t="s">
        <v>377</v>
      </c>
      <c r="B75" s="105" t="s">
        <v>347</v>
      </c>
      <c r="C75" s="106"/>
      <c r="D75" s="106"/>
      <c r="E75" s="106"/>
      <c r="F75" s="106"/>
      <c r="G75" s="106"/>
      <c r="H75" s="107"/>
      <c r="I75" s="74">
        <v>0</v>
      </c>
      <c r="J75" s="74">
        <v>1866352.1600000001</v>
      </c>
      <c r="K75" s="74">
        <f>J75</f>
        <v>1866352.1600000001</v>
      </c>
      <c r="L75" s="74">
        <f t="shared" si="6"/>
        <v>1866352.1600000001</v>
      </c>
      <c r="M75" s="74">
        <f t="shared" si="7"/>
        <v>0</v>
      </c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</row>
    <row r="76" spans="1:39" s="126" customFormat="1" ht="15.75" customHeight="1">
      <c r="A76" s="69" t="s">
        <v>391</v>
      </c>
      <c r="B76" s="105" t="s">
        <v>319</v>
      </c>
      <c r="C76" s="106"/>
      <c r="D76" s="106"/>
      <c r="E76" s="106"/>
      <c r="F76" s="106"/>
      <c r="G76" s="106"/>
      <c r="H76" s="107"/>
      <c r="I76" s="74">
        <v>0</v>
      </c>
      <c r="J76" s="74">
        <v>9600.02</v>
      </c>
      <c r="K76" s="74">
        <f>J76</f>
        <v>9600.02</v>
      </c>
      <c r="L76" s="74">
        <f t="shared" si="6"/>
        <v>9600.02</v>
      </c>
      <c r="M76" s="74">
        <f t="shared" si="7"/>
        <v>0</v>
      </c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</row>
    <row r="77" spans="1:39" s="126" customFormat="1" ht="15.75">
      <c r="A77" s="69" t="s">
        <v>392</v>
      </c>
      <c r="B77" s="98" t="s">
        <v>322</v>
      </c>
      <c r="C77" s="99"/>
      <c r="D77" s="99"/>
      <c r="E77" s="99"/>
      <c r="F77" s="99"/>
      <c r="G77" s="99"/>
      <c r="H77" s="100"/>
      <c r="I77" s="74">
        <v>0</v>
      </c>
      <c r="J77" s="74">
        <v>145123.23</v>
      </c>
      <c r="K77" s="74">
        <f>J77</f>
        <v>145123.23</v>
      </c>
      <c r="L77" s="74">
        <f t="shared" si="6"/>
        <v>145123.23</v>
      </c>
      <c r="M77" s="74">
        <f t="shared" si="7"/>
        <v>0</v>
      </c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</row>
    <row r="78" spans="1:39" s="126" customFormat="1" ht="15.75">
      <c r="A78" s="69" t="s">
        <v>393</v>
      </c>
      <c r="B78" s="98" t="s">
        <v>321</v>
      </c>
      <c r="C78" s="99"/>
      <c r="D78" s="99"/>
      <c r="E78" s="99"/>
      <c r="F78" s="99"/>
      <c r="G78" s="99"/>
      <c r="H78" s="100"/>
      <c r="I78" s="74">
        <v>0</v>
      </c>
      <c r="J78" s="74">
        <v>163226.47</v>
      </c>
      <c r="K78" s="74">
        <f>J78</f>
        <v>163226.47</v>
      </c>
      <c r="L78" s="74">
        <f t="shared" si="6"/>
        <v>163226.47</v>
      </c>
      <c r="M78" s="74">
        <f t="shared" si="7"/>
        <v>0</v>
      </c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</row>
    <row r="79" spans="1:39" s="126" customFormat="1" ht="15.75">
      <c r="A79" s="70" t="s">
        <v>394</v>
      </c>
      <c r="B79" s="98" t="s">
        <v>324</v>
      </c>
      <c r="C79" s="99"/>
      <c r="D79" s="99"/>
      <c r="E79" s="99"/>
      <c r="F79" s="99"/>
      <c r="G79" s="99"/>
      <c r="H79" s="100"/>
      <c r="I79" s="74">
        <v>0</v>
      </c>
      <c r="J79" s="74">
        <v>213931.5</v>
      </c>
      <c r="K79" s="74">
        <f>J79</f>
        <v>213931.5</v>
      </c>
      <c r="L79" s="74">
        <f t="shared" si="6"/>
        <v>213931.5</v>
      </c>
      <c r="M79" s="74">
        <f t="shared" si="7"/>
        <v>0</v>
      </c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</row>
    <row r="80" spans="1:39" s="126" customFormat="1" ht="15.75">
      <c r="A80" s="70" t="s">
        <v>431</v>
      </c>
      <c r="B80" s="98" t="s">
        <v>325</v>
      </c>
      <c r="C80" s="99"/>
      <c r="D80" s="99"/>
      <c r="E80" s="99"/>
      <c r="F80" s="99"/>
      <c r="G80" s="99"/>
      <c r="H80" s="100"/>
      <c r="I80" s="74">
        <v>0</v>
      </c>
      <c r="J80" s="74">
        <v>5114.83</v>
      </c>
      <c r="K80" s="74">
        <f>J80</f>
        <v>5114.83</v>
      </c>
      <c r="L80" s="74">
        <f t="shared" si="6"/>
        <v>5114.83</v>
      </c>
      <c r="M80" s="74">
        <f t="shared" si="7"/>
        <v>0</v>
      </c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</row>
    <row r="81" spans="1:39" s="126" customFormat="1" ht="121.5" customHeight="1">
      <c r="A81" s="75" t="s">
        <v>395</v>
      </c>
      <c r="B81" s="97" t="s">
        <v>380</v>
      </c>
      <c r="C81" s="138"/>
      <c r="D81" s="138"/>
      <c r="E81" s="138"/>
      <c r="F81" s="138"/>
      <c r="G81" s="138"/>
      <c r="H81" s="139"/>
      <c r="I81" s="65">
        <f>I82</f>
        <v>0</v>
      </c>
      <c r="J81" s="65">
        <f>J82+J83+J84+J85+J86+J87+J88</f>
        <v>84642</v>
      </c>
      <c r="K81" s="65">
        <f>K82+K83+K84+K85+K86+K87+K88</f>
        <v>84642</v>
      </c>
      <c r="L81" s="65">
        <f t="shared" si="6"/>
        <v>84642</v>
      </c>
      <c r="M81" s="65">
        <f t="shared" si="7"/>
        <v>0</v>
      </c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</row>
    <row r="82" spans="1:39" s="126" customFormat="1" ht="15.75">
      <c r="A82" s="70" t="s">
        <v>378</v>
      </c>
      <c r="B82" s="98" t="s">
        <v>319</v>
      </c>
      <c r="C82" s="99"/>
      <c r="D82" s="99"/>
      <c r="E82" s="99"/>
      <c r="F82" s="99"/>
      <c r="G82" s="99"/>
      <c r="H82" s="100"/>
      <c r="I82" s="74">
        <v>0</v>
      </c>
      <c r="J82" s="74">
        <v>15076</v>
      </c>
      <c r="K82" s="74">
        <f>J82</f>
        <v>15076</v>
      </c>
      <c r="L82" s="74">
        <f t="shared" si="6"/>
        <v>15076</v>
      </c>
      <c r="M82" s="74">
        <f t="shared" si="7"/>
        <v>0</v>
      </c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</row>
    <row r="83" spans="1:39" s="126" customFormat="1" ht="15.75">
      <c r="A83" s="70" t="s">
        <v>432</v>
      </c>
      <c r="B83" s="98" t="s">
        <v>320</v>
      </c>
      <c r="C83" s="99"/>
      <c r="D83" s="99"/>
      <c r="E83" s="99"/>
      <c r="F83" s="99"/>
      <c r="G83" s="99"/>
      <c r="H83" s="100"/>
      <c r="I83" s="74">
        <v>0</v>
      </c>
      <c r="J83" s="74">
        <v>10569</v>
      </c>
      <c r="K83" s="74">
        <f aca="true" t="shared" si="9" ref="K83:K88">J83</f>
        <v>10569</v>
      </c>
      <c r="L83" s="74">
        <f t="shared" si="6"/>
        <v>10569</v>
      </c>
      <c r="M83" s="74">
        <f t="shared" si="7"/>
        <v>0</v>
      </c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</row>
    <row r="84" spans="1:39" s="126" customFormat="1" ht="15.75">
      <c r="A84" s="70" t="s">
        <v>433</v>
      </c>
      <c r="B84" s="98" t="s">
        <v>322</v>
      </c>
      <c r="C84" s="99"/>
      <c r="D84" s="99"/>
      <c r="E84" s="99"/>
      <c r="F84" s="99"/>
      <c r="G84" s="99"/>
      <c r="H84" s="100"/>
      <c r="I84" s="74">
        <v>0</v>
      </c>
      <c r="J84" s="74">
        <v>21460</v>
      </c>
      <c r="K84" s="74">
        <f t="shared" si="9"/>
        <v>21460</v>
      </c>
      <c r="L84" s="74">
        <f t="shared" si="6"/>
        <v>21460</v>
      </c>
      <c r="M84" s="74">
        <f t="shared" si="7"/>
        <v>0</v>
      </c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</row>
    <row r="85" spans="1:39" s="126" customFormat="1" ht="15.75">
      <c r="A85" s="70" t="s">
        <v>434</v>
      </c>
      <c r="B85" s="98" t="s">
        <v>321</v>
      </c>
      <c r="C85" s="99"/>
      <c r="D85" s="99"/>
      <c r="E85" s="99"/>
      <c r="F85" s="99"/>
      <c r="G85" s="99"/>
      <c r="H85" s="100"/>
      <c r="I85" s="74">
        <v>0</v>
      </c>
      <c r="J85" s="74">
        <v>12286</v>
      </c>
      <c r="K85" s="74">
        <f t="shared" si="9"/>
        <v>12286</v>
      </c>
      <c r="L85" s="74">
        <f t="shared" si="6"/>
        <v>12286</v>
      </c>
      <c r="M85" s="74">
        <f t="shared" si="7"/>
        <v>0</v>
      </c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</row>
    <row r="86" spans="1:39" s="126" customFormat="1" ht="15.75">
      <c r="A86" s="70" t="s">
        <v>435</v>
      </c>
      <c r="B86" s="98" t="s">
        <v>323</v>
      </c>
      <c r="C86" s="99"/>
      <c r="D86" s="99"/>
      <c r="E86" s="99"/>
      <c r="F86" s="99"/>
      <c r="G86" s="99"/>
      <c r="H86" s="100"/>
      <c r="I86" s="74">
        <v>0</v>
      </c>
      <c r="J86" s="74">
        <v>10265</v>
      </c>
      <c r="K86" s="74">
        <f t="shared" si="9"/>
        <v>10265</v>
      </c>
      <c r="L86" s="74">
        <f t="shared" si="6"/>
        <v>10265</v>
      </c>
      <c r="M86" s="74">
        <f t="shared" si="7"/>
        <v>0</v>
      </c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</row>
    <row r="87" spans="1:39" s="126" customFormat="1" ht="15.75">
      <c r="A87" s="70" t="s">
        <v>436</v>
      </c>
      <c r="B87" s="98" t="s">
        <v>324</v>
      </c>
      <c r="C87" s="99"/>
      <c r="D87" s="99"/>
      <c r="E87" s="99"/>
      <c r="F87" s="99"/>
      <c r="G87" s="99"/>
      <c r="H87" s="100"/>
      <c r="I87" s="74">
        <v>0</v>
      </c>
      <c r="J87" s="74">
        <v>4274</v>
      </c>
      <c r="K87" s="74">
        <f t="shared" si="9"/>
        <v>4274</v>
      </c>
      <c r="L87" s="74">
        <f t="shared" si="6"/>
        <v>4274</v>
      </c>
      <c r="M87" s="74">
        <f t="shared" si="7"/>
        <v>0</v>
      </c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</row>
    <row r="88" spans="1:39" s="126" customFormat="1" ht="15.75">
      <c r="A88" s="70" t="s">
        <v>437</v>
      </c>
      <c r="B88" s="98" t="s">
        <v>325</v>
      </c>
      <c r="C88" s="99"/>
      <c r="D88" s="99"/>
      <c r="E88" s="99"/>
      <c r="F88" s="99"/>
      <c r="G88" s="99"/>
      <c r="H88" s="100"/>
      <c r="I88" s="74">
        <v>0</v>
      </c>
      <c r="J88" s="74">
        <v>10712</v>
      </c>
      <c r="K88" s="74">
        <f t="shared" si="9"/>
        <v>10712</v>
      </c>
      <c r="L88" s="74">
        <f t="shared" si="6"/>
        <v>10712</v>
      </c>
      <c r="M88" s="74">
        <f t="shared" si="7"/>
        <v>0</v>
      </c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</row>
    <row r="89" spans="1:39" s="126" customFormat="1" ht="66.75" customHeight="1">
      <c r="A89" s="75" t="s">
        <v>439</v>
      </c>
      <c r="B89" s="97" t="s">
        <v>438</v>
      </c>
      <c r="C89" s="138"/>
      <c r="D89" s="138"/>
      <c r="E89" s="138"/>
      <c r="F89" s="138"/>
      <c r="G89" s="138"/>
      <c r="H89" s="139"/>
      <c r="I89" s="65">
        <f>I90</f>
        <v>0</v>
      </c>
      <c r="J89" s="65">
        <f>J90</f>
        <v>276166.81000000006</v>
      </c>
      <c r="K89" s="65">
        <f>K90</f>
        <v>276166.81000000006</v>
      </c>
      <c r="L89" s="65">
        <f t="shared" si="6"/>
        <v>276166.81000000006</v>
      </c>
      <c r="M89" s="65">
        <f t="shared" si="7"/>
        <v>0</v>
      </c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</row>
    <row r="90" spans="1:39" s="126" customFormat="1" ht="21" customHeight="1">
      <c r="A90" s="70" t="s">
        <v>440</v>
      </c>
      <c r="B90" s="98" t="s">
        <v>347</v>
      </c>
      <c r="C90" s="99"/>
      <c r="D90" s="99"/>
      <c r="E90" s="99"/>
      <c r="F90" s="99"/>
      <c r="G90" s="99"/>
      <c r="H90" s="100"/>
      <c r="I90" s="74">
        <v>0</v>
      </c>
      <c r="J90" s="74">
        <v>276166.81000000006</v>
      </c>
      <c r="K90" s="74">
        <f>J90</f>
        <v>276166.81000000006</v>
      </c>
      <c r="L90" s="74">
        <f t="shared" si="6"/>
        <v>276166.81000000006</v>
      </c>
      <c r="M90" s="74">
        <f t="shared" si="7"/>
        <v>0</v>
      </c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</row>
    <row r="91" spans="1:39" s="126" customFormat="1" ht="60" customHeight="1">
      <c r="A91" s="70" t="s">
        <v>441</v>
      </c>
      <c r="B91" s="97" t="s">
        <v>376</v>
      </c>
      <c r="C91" s="138"/>
      <c r="D91" s="138"/>
      <c r="E91" s="138"/>
      <c r="F91" s="138"/>
      <c r="G91" s="138"/>
      <c r="H91" s="139"/>
      <c r="I91" s="65">
        <f>I92+I93+I94</f>
        <v>0</v>
      </c>
      <c r="J91" s="65">
        <f>J92+J93+J94</f>
        <v>4500000</v>
      </c>
      <c r="K91" s="65">
        <f>K92+K93+K94</f>
        <v>4500000</v>
      </c>
      <c r="L91" s="65">
        <f t="shared" si="6"/>
        <v>4500000</v>
      </c>
      <c r="M91" s="65">
        <f t="shared" si="7"/>
        <v>0</v>
      </c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</row>
    <row r="92" spans="1:39" s="126" customFormat="1" ht="21" customHeight="1">
      <c r="A92" s="70" t="s">
        <v>442</v>
      </c>
      <c r="B92" s="98" t="s">
        <v>319</v>
      </c>
      <c r="C92" s="99"/>
      <c r="D92" s="99"/>
      <c r="E92" s="99"/>
      <c r="F92" s="99"/>
      <c r="G92" s="99"/>
      <c r="H92" s="100"/>
      <c r="I92" s="74">
        <v>0</v>
      </c>
      <c r="J92" s="74">
        <v>1500000</v>
      </c>
      <c r="K92" s="74">
        <f>J92</f>
        <v>1500000</v>
      </c>
      <c r="L92" s="74">
        <f t="shared" si="6"/>
        <v>1500000</v>
      </c>
      <c r="M92" s="74">
        <f t="shared" si="7"/>
        <v>0</v>
      </c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</row>
    <row r="93" spans="1:39" s="126" customFormat="1" ht="21" customHeight="1">
      <c r="A93" s="70" t="s">
        <v>443</v>
      </c>
      <c r="B93" s="71" t="s">
        <v>321</v>
      </c>
      <c r="C93" s="72"/>
      <c r="D93" s="72"/>
      <c r="E93" s="72"/>
      <c r="F93" s="72"/>
      <c r="G93" s="72"/>
      <c r="H93" s="73"/>
      <c r="I93" s="74">
        <v>0</v>
      </c>
      <c r="J93" s="74">
        <v>1500000</v>
      </c>
      <c r="K93" s="74">
        <f>J93</f>
        <v>1500000</v>
      </c>
      <c r="L93" s="74">
        <f t="shared" si="6"/>
        <v>1500000</v>
      </c>
      <c r="M93" s="74">
        <f t="shared" si="7"/>
        <v>0</v>
      </c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</row>
    <row r="94" spans="1:39" s="126" customFormat="1" ht="21" customHeight="1">
      <c r="A94" s="70" t="s">
        <v>444</v>
      </c>
      <c r="B94" s="71" t="s">
        <v>324</v>
      </c>
      <c r="C94" s="72"/>
      <c r="D94" s="72"/>
      <c r="E94" s="72"/>
      <c r="F94" s="72"/>
      <c r="G94" s="72"/>
      <c r="H94" s="73"/>
      <c r="I94" s="74">
        <v>0</v>
      </c>
      <c r="J94" s="74">
        <v>1500000</v>
      </c>
      <c r="K94" s="74">
        <f>J94</f>
        <v>1500000</v>
      </c>
      <c r="L94" s="74">
        <f t="shared" si="6"/>
        <v>1500000</v>
      </c>
      <c r="M94" s="74">
        <f t="shared" si="7"/>
        <v>0</v>
      </c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</row>
    <row r="95" spans="1:39" s="126" customFormat="1" ht="55.5" customHeight="1">
      <c r="A95" s="70" t="s">
        <v>445</v>
      </c>
      <c r="B95" s="97" t="s">
        <v>387</v>
      </c>
      <c r="C95" s="138"/>
      <c r="D95" s="138"/>
      <c r="E95" s="138"/>
      <c r="F95" s="138"/>
      <c r="G95" s="138"/>
      <c r="H95" s="139"/>
      <c r="I95" s="65">
        <f>I96+I97+I98+I99+I100+I101+I102</f>
        <v>0</v>
      </c>
      <c r="J95" s="65">
        <f>J96+J97+J98+J99+J100+J101+J102</f>
        <v>216656.3</v>
      </c>
      <c r="K95" s="65">
        <f>K96+K97+K98+K99+K100+K101+K102</f>
        <v>216656.3</v>
      </c>
      <c r="L95" s="65">
        <f t="shared" si="6"/>
        <v>216656.3</v>
      </c>
      <c r="M95" s="65">
        <f t="shared" si="7"/>
        <v>0</v>
      </c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</row>
    <row r="96" spans="1:39" s="126" customFormat="1" ht="21" customHeight="1">
      <c r="A96" s="70" t="s">
        <v>446</v>
      </c>
      <c r="B96" s="71" t="s">
        <v>319</v>
      </c>
      <c r="C96" s="72"/>
      <c r="D96" s="72"/>
      <c r="E96" s="72"/>
      <c r="F96" s="72"/>
      <c r="G96" s="72"/>
      <c r="H96" s="73"/>
      <c r="I96" s="74">
        <v>0</v>
      </c>
      <c r="J96" s="74">
        <v>30950.9</v>
      </c>
      <c r="K96" s="74">
        <f>J96</f>
        <v>30950.9</v>
      </c>
      <c r="L96" s="74">
        <f t="shared" si="6"/>
        <v>30950.9</v>
      </c>
      <c r="M96" s="74">
        <f t="shared" si="7"/>
        <v>0</v>
      </c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</row>
    <row r="97" spans="1:39" s="126" customFormat="1" ht="21" customHeight="1">
      <c r="A97" s="70" t="s">
        <v>447</v>
      </c>
      <c r="B97" s="71" t="s">
        <v>320</v>
      </c>
      <c r="C97" s="72"/>
      <c r="D97" s="72"/>
      <c r="E97" s="72"/>
      <c r="F97" s="72"/>
      <c r="G97" s="72"/>
      <c r="H97" s="73"/>
      <c r="I97" s="74">
        <v>0</v>
      </c>
      <c r="J97" s="74">
        <v>30950.9</v>
      </c>
      <c r="K97" s="74">
        <f aca="true" t="shared" si="10" ref="K97:K102">J97</f>
        <v>30950.9</v>
      </c>
      <c r="L97" s="74">
        <f t="shared" si="6"/>
        <v>30950.9</v>
      </c>
      <c r="M97" s="74">
        <f t="shared" si="7"/>
        <v>0</v>
      </c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</row>
    <row r="98" spans="1:39" s="126" customFormat="1" ht="21" customHeight="1">
      <c r="A98" s="70" t="s">
        <v>448</v>
      </c>
      <c r="B98" s="71" t="s">
        <v>322</v>
      </c>
      <c r="C98" s="72"/>
      <c r="D98" s="72"/>
      <c r="E98" s="72"/>
      <c r="F98" s="72"/>
      <c r="G98" s="72"/>
      <c r="H98" s="73"/>
      <c r="I98" s="74">
        <v>0</v>
      </c>
      <c r="J98" s="74">
        <v>30950.9</v>
      </c>
      <c r="K98" s="74">
        <f t="shared" si="10"/>
        <v>30950.9</v>
      </c>
      <c r="L98" s="74">
        <f t="shared" si="6"/>
        <v>30950.9</v>
      </c>
      <c r="M98" s="74">
        <f t="shared" si="7"/>
        <v>0</v>
      </c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</row>
    <row r="99" spans="1:39" s="126" customFormat="1" ht="21" customHeight="1">
      <c r="A99" s="70" t="s">
        <v>449</v>
      </c>
      <c r="B99" s="71" t="s">
        <v>321</v>
      </c>
      <c r="C99" s="72"/>
      <c r="D99" s="72"/>
      <c r="E99" s="72"/>
      <c r="F99" s="72"/>
      <c r="G99" s="72"/>
      <c r="H99" s="73"/>
      <c r="I99" s="74">
        <v>0</v>
      </c>
      <c r="J99" s="74">
        <v>30950.9</v>
      </c>
      <c r="K99" s="74">
        <f t="shared" si="10"/>
        <v>30950.9</v>
      </c>
      <c r="L99" s="74">
        <f t="shared" si="6"/>
        <v>30950.9</v>
      </c>
      <c r="M99" s="74">
        <f t="shared" si="7"/>
        <v>0</v>
      </c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</row>
    <row r="100" spans="1:39" s="126" customFormat="1" ht="21" customHeight="1">
      <c r="A100" s="70" t="s">
        <v>450</v>
      </c>
      <c r="B100" s="71" t="s">
        <v>323</v>
      </c>
      <c r="C100" s="72"/>
      <c r="D100" s="72"/>
      <c r="E100" s="72"/>
      <c r="F100" s="72"/>
      <c r="G100" s="72"/>
      <c r="H100" s="73"/>
      <c r="I100" s="74">
        <v>0</v>
      </c>
      <c r="J100" s="74">
        <v>30950.9</v>
      </c>
      <c r="K100" s="74">
        <f t="shared" si="10"/>
        <v>30950.9</v>
      </c>
      <c r="L100" s="74">
        <f t="shared" si="6"/>
        <v>30950.9</v>
      </c>
      <c r="M100" s="74">
        <f t="shared" si="7"/>
        <v>0</v>
      </c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</row>
    <row r="101" spans="1:39" s="126" customFormat="1" ht="21" customHeight="1">
      <c r="A101" s="70" t="s">
        <v>451</v>
      </c>
      <c r="B101" s="71" t="s">
        <v>324</v>
      </c>
      <c r="C101" s="72"/>
      <c r="D101" s="72"/>
      <c r="E101" s="72"/>
      <c r="F101" s="72"/>
      <c r="G101" s="72"/>
      <c r="H101" s="73"/>
      <c r="I101" s="74">
        <v>0</v>
      </c>
      <c r="J101" s="74">
        <v>30950.9</v>
      </c>
      <c r="K101" s="74">
        <f t="shared" si="10"/>
        <v>30950.9</v>
      </c>
      <c r="L101" s="74">
        <f t="shared" si="6"/>
        <v>30950.9</v>
      </c>
      <c r="M101" s="74">
        <f t="shared" si="7"/>
        <v>0</v>
      </c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</row>
    <row r="102" spans="1:39" s="126" customFormat="1" ht="21" customHeight="1">
      <c r="A102" s="70" t="s">
        <v>452</v>
      </c>
      <c r="B102" s="71" t="s">
        <v>325</v>
      </c>
      <c r="C102" s="72"/>
      <c r="D102" s="72"/>
      <c r="E102" s="72"/>
      <c r="F102" s="72"/>
      <c r="G102" s="72"/>
      <c r="H102" s="73"/>
      <c r="I102" s="74">
        <v>0</v>
      </c>
      <c r="J102" s="74">
        <v>30950.9</v>
      </c>
      <c r="K102" s="74">
        <f t="shared" si="10"/>
        <v>30950.9</v>
      </c>
      <c r="L102" s="74">
        <f t="shared" si="6"/>
        <v>30950.9</v>
      </c>
      <c r="M102" s="74">
        <f t="shared" si="7"/>
        <v>0</v>
      </c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</row>
    <row r="103" spans="1:39" s="126" customFormat="1" ht="62.25" customHeight="1">
      <c r="A103" s="70" t="s">
        <v>453</v>
      </c>
      <c r="B103" s="97" t="s">
        <v>454</v>
      </c>
      <c r="C103" s="138"/>
      <c r="D103" s="138"/>
      <c r="E103" s="138"/>
      <c r="F103" s="138"/>
      <c r="G103" s="138"/>
      <c r="H103" s="139"/>
      <c r="I103" s="65">
        <f>I104+I105+I106+I107+I108+I109+I110+I111</f>
        <v>0</v>
      </c>
      <c r="J103" s="65">
        <f>J104+J105+J106+J107+J108+J109+J110+J111</f>
        <v>2414379</v>
      </c>
      <c r="K103" s="65">
        <f>K104+K105+K106+K107+K108+K109+K110+K111</f>
        <v>2414378.99</v>
      </c>
      <c r="L103" s="65">
        <f t="shared" si="6"/>
        <v>2414378.99</v>
      </c>
      <c r="M103" s="65">
        <f t="shared" si="7"/>
        <v>-0.009999999776482582</v>
      </c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</row>
    <row r="104" spans="1:39" s="126" customFormat="1" ht="21" customHeight="1">
      <c r="A104" s="70" t="s">
        <v>455</v>
      </c>
      <c r="B104" s="71" t="s">
        <v>319</v>
      </c>
      <c r="C104" s="72"/>
      <c r="D104" s="72"/>
      <c r="E104" s="72"/>
      <c r="F104" s="72"/>
      <c r="G104" s="72"/>
      <c r="H104" s="73"/>
      <c r="I104" s="74">
        <v>0</v>
      </c>
      <c r="J104" s="74">
        <v>100000</v>
      </c>
      <c r="K104" s="74">
        <f>J104</f>
        <v>100000</v>
      </c>
      <c r="L104" s="74">
        <f t="shared" si="6"/>
        <v>100000</v>
      </c>
      <c r="M104" s="74">
        <f t="shared" si="7"/>
        <v>0</v>
      </c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</row>
    <row r="105" spans="1:39" s="126" customFormat="1" ht="21" customHeight="1">
      <c r="A105" s="70" t="s">
        <v>456</v>
      </c>
      <c r="B105" s="71" t="s">
        <v>320</v>
      </c>
      <c r="C105" s="72"/>
      <c r="D105" s="72"/>
      <c r="E105" s="72"/>
      <c r="F105" s="72"/>
      <c r="G105" s="72"/>
      <c r="H105" s="73"/>
      <c r="I105" s="74">
        <v>0</v>
      </c>
      <c r="J105" s="74">
        <v>99537</v>
      </c>
      <c r="K105" s="74">
        <f>J105</f>
        <v>99537</v>
      </c>
      <c r="L105" s="74">
        <f t="shared" si="6"/>
        <v>99537</v>
      </c>
      <c r="M105" s="74">
        <f t="shared" si="7"/>
        <v>0</v>
      </c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</row>
    <row r="106" spans="1:39" s="126" customFormat="1" ht="21" customHeight="1">
      <c r="A106" s="70" t="s">
        <v>457</v>
      </c>
      <c r="B106" s="71" t="s">
        <v>322</v>
      </c>
      <c r="C106" s="72"/>
      <c r="D106" s="72"/>
      <c r="E106" s="72"/>
      <c r="F106" s="72"/>
      <c r="G106" s="72"/>
      <c r="H106" s="73"/>
      <c r="I106" s="74">
        <v>0</v>
      </c>
      <c r="J106" s="74">
        <v>100000</v>
      </c>
      <c r="K106" s="74">
        <f>J106</f>
        <v>100000</v>
      </c>
      <c r="L106" s="74">
        <f t="shared" si="6"/>
        <v>100000</v>
      </c>
      <c r="M106" s="74">
        <f t="shared" si="7"/>
        <v>0</v>
      </c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</row>
    <row r="107" spans="1:39" s="126" customFormat="1" ht="21" customHeight="1">
      <c r="A107" s="70" t="s">
        <v>458</v>
      </c>
      <c r="B107" s="71" t="s">
        <v>321</v>
      </c>
      <c r="C107" s="72"/>
      <c r="D107" s="72"/>
      <c r="E107" s="72"/>
      <c r="F107" s="72"/>
      <c r="G107" s="72"/>
      <c r="H107" s="73"/>
      <c r="I107" s="74">
        <v>0</v>
      </c>
      <c r="J107" s="74">
        <v>100000</v>
      </c>
      <c r="K107" s="74">
        <v>99999.99</v>
      </c>
      <c r="L107" s="74">
        <f t="shared" si="6"/>
        <v>99999.99</v>
      </c>
      <c r="M107" s="74">
        <f t="shared" si="7"/>
        <v>-0.00999999999476131</v>
      </c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</row>
    <row r="108" spans="1:39" s="126" customFormat="1" ht="21" customHeight="1">
      <c r="A108" s="70" t="s">
        <v>459</v>
      </c>
      <c r="B108" s="71" t="s">
        <v>323</v>
      </c>
      <c r="C108" s="72"/>
      <c r="D108" s="72"/>
      <c r="E108" s="72"/>
      <c r="F108" s="72"/>
      <c r="G108" s="72"/>
      <c r="H108" s="73"/>
      <c r="I108" s="74">
        <v>0</v>
      </c>
      <c r="J108" s="74">
        <v>100000</v>
      </c>
      <c r="K108" s="74">
        <f>J108</f>
        <v>100000</v>
      </c>
      <c r="L108" s="74">
        <f t="shared" si="6"/>
        <v>100000</v>
      </c>
      <c r="M108" s="74">
        <f t="shared" si="7"/>
        <v>0</v>
      </c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</row>
    <row r="109" spans="1:39" s="126" customFormat="1" ht="21" customHeight="1">
      <c r="A109" s="70" t="s">
        <v>460</v>
      </c>
      <c r="B109" s="71" t="s">
        <v>324</v>
      </c>
      <c r="C109" s="72"/>
      <c r="D109" s="72"/>
      <c r="E109" s="72"/>
      <c r="F109" s="72"/>
      <c r="G109" s="72"/>
      <c r="H109" s="73"/>
      <c r="I109" s="74">
        <v>0</v>
      </c>
      <c r="J109" s="74">
        <v>100000</v>
      </c>
      <c r="K109" s="74">
        <f>J109</f>
        <v>100000</v>
      </c>
      <c r="L109" s="74">
        <f t="shared" si="6"/>
        <v>100000</v>
      </c>
      <c r="M109" s="74">
        <f t="shared" si="7"/>
        <v>0</v>
      </c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</row>
    <row r="110" spans="1:39" s="126" customFormat="1" ht="21" customHeight="1">
      <c r="A110" s="70" t="s">
        <v>461</v>
      </c>
      <c r="B110" s="71" t="s">
        <v>325</v>
      </c>
      <c r="C110" s="72"/>
      <c r="D110" s="72"/>
      <c r="E110" s="72"/>
      <c r="F110" s="72"/>
      <c r="G110" s="72"/>
      <c r="H110" s="73"/>
      <c r="I110" s="74">
        <v>0</v>
      </c>
      <c r="J110" s="74">
        <v>100000</v>
      </c>
      <c r="K110" s="74">
        <f>J110</f>
        <v>100000</v>
      </c>
      <c r="L110" s="74">
        <f t="shared" si="6"/>
        <v>100000</v>
      </c>
      <c r="M110" s="74">
        <f t="shared" si="7"/>
        <v>0</v>
      </c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</row>
    <row r="111" spans="1:39" s="126" customFormat="1" ht="21" customHeight="1">
      <c r="A111" s="70" t="s">
        <v>462</v>
      </c>
      <c r="B111" s="71" t="s">
        <v>347</v>
      </c>
      <c r="C111" s="72"/>
      <c r="D111" s="72"/>
      <c r="E111" s="72"/>
      <c r="F111" s="72"/>
      <c r="G111" s="72"/>
      <c r="H111" s="73"/>
      <c r="I111" s="74">
        <v>0</v>
      </c>
      <c r="J111" s="74">
        <v>1714842</v>
      </c>
      <c r="K111" s="74">
        <f>J111</f>
        <v>1714842</v>
      </c>
      <c r="L111" s="74">
        <f t="shared" si="6"/>
        <v>1714842</v>
      </c>
      <c r="M111" s="74">
        <f t="shared" si="7"/>
        <v>0</v>
      </c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</row>
    <row r="112" spans="1:39" s="126" customFormat="1" ht="39.75" customHeight="1">
      <c r="A112" s="70" t="s">
        <v>463</v>
      </c>
      <c r="B112" s="97" t="s">
        <v>390</v>
      </c>
      <c r="C112" s="138"/>
      <c r="D112" s="138"/>
      <c r="E112" s="138"/>
      <c r="F112" s="138"/>
      <c r="G112" s="138"/>
      <c r="H112" s="139"/>
      <c r="I112" s="65">
        <f>I113+I114+I115+I116</f>
        <v>0</v>
      </c>
      <c r="J112" s="65">
        <f>J113+J114+J115+J116</f>
        <v>13689750.1</v>
      </c>
      <c r="K112" s="65">
        <f>K113+K114+K115+K116</f>
        <v>13685296.690000001</v>
      </c>
      <c r="L112" s="65">
        <f t="shared" si="6"/>
        <v>13685296.690000001</v>
      </c>
      <c r="M112" s="65">
        <f t="shared" si="7"/>
        <v>-4453.409999998286</v>
      </c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</row>
    <row r="113" spans="1:39" s="126" customFormat="1" ht="21" customHeight="1">
      <c r="A113" s="70" t="s">
        <v>464</v>
      </c>
      <c r="B113" s="71" t="s">
        <v>320</v>
      </c>
      <c r="C113" s="72"/>
      <c r="D113" s="72"/>
      <c r="E113" s="72"/>
      <c r="F113" s="72"/>
      <c r="G113" s="72"/>
      <c r="H113" s="73"/>
      <c r="I113" s="74">
        <v>0</v>
      </c>
      <c r="J113" s="74">
        <v>847782.64</v>
      </c>
      <c r="K113" s="74">
        <v>847782.64</v>
      </c>
      <c r="L113" s="74">
        <f t="shared" si="6"/>
        <v>847782.64</v>
      </c>
      <c r="M113" s="74">
        <f t="shared" si="7"/>
        <v>0</v>
      </c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</row>
    <row r="114" spans="1:39" s="126" customFormat="1" ht="21" customHeight="1">
      <c r="A114" s="70" t="s">
        <v>465</v>
      </c>
      <c r="B114" s="71" t="s">
        <v>324</v>
      </c>
      <c r="C114" s="72"/>
      <c r="D114" s="72"/>
      <c r="E114" s="72"/>
      <c r="F114" s="72"/>
      <c r="G114" s="72"/>
      <c r="H114" s="73"/>
      <c r="I114" s="74">
        <v>0</v>
      </c>
      <c r="J114" s="74">
        <v>3469275</v>
      </c>
      <c r="K114" s="74">
        <v>3469275</v>
      </c>
      <c r="L114" s="74">
        <f t="shared" si="6"/>
        <v>3469275</v>
      </c>
      <c r="M114" s="74">
        <f t="shared" si="7"/>
        <v>0</v>
      </c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</row>
    <row r="115" spans="1:39" s="126" customFormat="1" ht="21" customHeight="1">
      <c r="A115" s="70" t="s">
        <v>466</v>
      </c>
      <c r="B115" s="71" t="s">
        <v>325</v>
      </c>
      <c r="C115" s="72"/>
      <c r="D115" s="72"/>
      <c r="E115" s="72"/>
      <c r="F115" s="72"/>
      <c r="G115" s="72"/>
      <c r="H115" s="73"/>
      <c r="I115" s="74">
        <v>0</v>
      </c>
      <c r="J115" s="74">
        <v>950594.2</v>
      </c>
      <c r="K115" s="74">
        <v>946141.15</v>
      </c>
      <c r="L115" s="74">
        <f t="shared" si="6"/>
        <v>946141.15</v>
      </c>
      <c r="M115" s="74">
        <f t="shared" si="7"/>
        <v>-4453.04999999993</v>
      </c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</row>
    <row r="116" spans="1:39" s="126" customFormat="1" ht="21" customHeight="1">
      <c r="A116" s="70" t="s">
        <v>467</v>
      </c>
      <c r="B116" s="71" t="s">
        <v>347</v>
      </c>
      <c r="C116" s="72"/>
      <c r="D116" s="72"/>
      <c r="E116" s="72"/>
      <c r="F116" s="72"/>
      <c r="G116" s="72"/>
      <c r="H116" s="73"/>
      <c r="I116" s="74">
        <v>0</v>
      </c>
      <c r="J116" s="74">
        <v>8422098.26</v>
      </c>
      <c r="K116" s="74">
        <v>8422097.9</v>
      </c>
      <c r="L116" s="74">
        <f t="shared" si="6"/>
        <v>8422097.9</v>
      </c>
      <c r="M116" s="74">
        <f t="shared" si="7"/>
        <v>-0.35999999940395355</v>
      </c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</row>
    <row r="117" spans="1:39" s="126" customFormat="1" ht="42.75" customHeight="1">
      <c r="A117" s="70" t="s">
        <v>468</v>
      </c>
      <c r="B117" s="97" t="s">
        <v>469</v>
      </c>
      <c r="C117" s="138"/>
      <c r="D117" s="138"/>
      <c r="E117" s="138"/>
      <c r="F117" s="138"/>
      <c r="G117" s="138"/>
      <c r="H117" s="139"/>
      <c r="I117" s="65">
        <f>I118</f>
        <v>0</v>
      </c>
      <c r="J117" s="65">
        <f>J118</f>
        <v>2500000</v>
      </c>
      <c r="K117" s="65">
        <f>K118</f>
        <v>2500000</v>
      </c>
      <c r="L117" s="65">
        <f t="shared" si="6"/>
        <v>2500000</v>
      </c>
      <c r="M117" s="65">
        <f t="shared" si="7"/>
        <v>0</v>
      </c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</row>
    <row r="118" spans="1:39" s="126" customFormat="1" ht="21" customHeight="1">
      <c r="A118" s="70" t="s">
        <v>470</v>
      </c>
      <c r="B118" s="71" t="s">
        <v>347</v>
      </c>
      <c r="C118" s="72"/>
      <c r="D118" s="72"/>
      <c r="E118" s="72"/>
      <c r="F118" s="72"/>
      <c r="G118" s="72"/>
      <c r="H118" s="73"/>
      <c r="I118" s="74">
        <v>0</v>
      </c>
      <c r="J118" s="74">
        <v>2500000</v>
      </c>
      <c r="K118" s="74">
        <v>2500000</v>
      </c>
      <c r="L118" s="74">
        <f t="shared" si="6"/>
        <v>2500000</v>
      </c>
      <c r="M118" s="74">
        <f t="shared" si="7"/>
        <v>0</v>
      </c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</row>
    <row r="119" spans="1:39" s="126" customFormat="1" ht="98.25" customHeight="1">
      <c r="A119" s="70" t="s">
        <v>471</v>
      </c>
      <c r="B119" s="97" t="s">
        <v>383</v>
      </c>
      <c r="C119" s="138"/>
      <c r="D119" s="138"/>
      <c r="E119" s="138"/>
      <c r="F119" s="138"/>
      <c r="G119" s="138"/>
      <c r="H119" s="139"/>
      <c r="I119" s="65">
        <f>I120</f>
        <v>0</v>
      </c>
      <c r="J119" s="65">
        <f>J120</f>
        <v>107208.5</v>
      </c>
      <c r="K119" s="65">
        <f>K120</f>
        <v>107208.5</v>
      </c>
      <c r="L119" s="65">
        <f t="shared" si="6"/>
        <v>107208.5</v>
      </c>
      <c r="M119" s="65">
        <f t="shared" si="7"/>
        <v>0</v>
      </c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</row>
    <row r="120" spans="1:39" s="126" customFormat="1" ht="21" customHeight="1">
      <c r="A120" s="70" t="s">
        <v>472</v>
      </c>
      <c r="B120" s="71" t="s">
        <v>320</v>
      </c>
      <c r="C120" s="72"/>
      <c r="D120" s="72"/>
      <c r="E120" s="72"/>
      <c r="F120" s="72"/>
      <c r="G120" s="72"/>
      <c r="H120" s="73"/>
      <c r="I120" s="74">
        <v>0</v>
      </c>
      <c r="J120" s="74">
        <v>107208.5</v>
      </c>
      <c r="K120" s="74">
        <v>107208.5</v>
      </c>
      <c r="L120" s="74">
        <f t="shared" si="6"/>
        <v>107208.5</v>
      </c>
      <c r="M120" s="74">
        <f t="shared" si="7"/>
        <v>0</v>
      </c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</row>
    <row r="121" spans="1:39" s="126" customFormat="1" ht="42" customHeight="1">
      <c r="A121" s="70" t="s">
        <v>473</v>
      </c>
      <c r="B121" s="97" t="s">
        <v>474</v>
      </c>
      <c r="C121" s="138"/>
      <c r="D121" s="138"/>
      <c r="E121" s="138"/>
      <c r="F121" s="138"/>
      <c r="G121" s="138"/>
      <c r="H121" s="139"/>
      <c r="I121" s="65">
        <f>I122</f>
        <v>0</v>
      </c>
      <c r="J121" s="65">
        <f>J122</f>
        <v>208333.33</v>
      </c>
      <c r="K121" s="65">
        <f>K122</f>
        <v>208333.33</v>
      </c>
      <c r="L121" s="65">
        <f t="shared" si="6"/>
        <v>208333.33</v>
      </c>
      <c r="M121" s="65">
        <f t="shared" si="7"/>
        <v>0</v>
      </c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</row>
    <row r="122" spans="1:39" s="126" customFormat="1" ht="21" customHeight="1">
      <c r="A122" s="70" t="s">
        <v>475</v>
      </c>
      <c r="B122" s="71" t="s">
        <v>324</v>
      </c>
      <c r="C122" s="72"/>
      <c r="D122" s="72"/>
      <c r="E122" s="72"/>
      <c r="F122" s="72"/>
      <c r="G122" s="72"/>
      <c r="H122" s="73"/>
      <c r="I122" s="74">
        <v>0</v>
      </c>
      <c r="J122" s="74">
        <v>208333.33</v>
      </c>
      <c r="K122" s="74">
        <f>J122</f>
        <v>208333.33</v>
      </c>
      <c r="L122" s="74">
        <f t="shared" si="6"/>
        <v>208333.33</v>
      </c>
      <c r="M122" s="74">
        <f t="shared" si="7"/>
        <v>0</v>
      </c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</row>
    <row r="123" spans="1:39" s="126" customFormat="1" ht="21" customHeight="1">
      <c r="A123" s="70" t="s">
        <v>476</v>
      </c>
      <c r="B123" s="76" t="s">
        <v>477</v>
      </c>
      <c r="C123" s="72"/>
      <c r="D123" s="72"/>
      <c r="E123" s="72"/>
      <c r="F123" s="72"/>
      <c r="G123" s="72"/>
      <c r="H123" s="73"/>
      <c r="I123" s="65">
        <f>I124</f>
        <v>0</v>
      </c>
      <c r="J123" s="65">
        <f>J124</f>
        <v>700000</v>
      </c>
      <c r="K123" s="65">
        <f>K124</f>
        <v>700000</v>
      </c>
      <c r="L123" s="65">
        <f t="shared" si="6"/>
        <v>700000</v>
      </c>
      <c r="M123" s="65">
        <f t="shared" si="7"/>
        <v>0</v>
      </c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</row>
    <row r="124" spans="1:39" s="126" customFormat="1" ht="21" customHeight="1">
      <c r="A124" s="70" t="s">
        <v>478</v>
      </c>
      <c r="B124" s="71" t="s">
        <v>347</v>
      </c>
      <c r="C124" s="72"/>
      <c r="D124" s="72"/>
      <c r="E124" s="72"/>
      <c r="F124" s="72"/>
      <c r="G124" s="72"/>
      <c r="H124" s="73"/>
      <c r="I124" s="74">
        <v>0</v>
      </c>
      <c r="J124" s="74">
        <v>700000</v>
      </c>
      <c r="K124" s="74">
        <f>J124</f>
        <v>700000</v>
      </c>
      <c r="L124" s="74">
        <f t="shared" si="6"/>
        <v>700000</v>
      </c>
      <c r="M124" s="74">
        <f t="shared" si="7"/>
        <v>0</v>
      </c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</row>
    <row r="125" spans="1:39" s="126" customFormat="1" ht="100.5" customHeight="1">
      <c r="A125" s="70" t="s">
        <v>480</v>
      </c>
      <c r="B125" s="97" t="s">
        <v>479</v>
      </c>
      <c r="C125" s="138"/>
      <c r="D125" s="138"/>
      <c r="E125" s="138"/>
      <c r="F125" s="138"/>
      <c r="G125" s="138"/>
      <c r="H125" s="139"/>
      <c r="I125" s="65">
        <f>I126</f>
        <v>0</v>
      </c>
      <c r="J125" s="65">
        <f>J126</f>
        <v>6368200</v>
      </c>
      <c r="K125" s="65">
        <f>K126</f>
        <v>6368200</v>
      </c>
      <c r="L125" s="65">
        <f t="shared" si="6"/>
        <v>6368200</v>
      </c>
      <c r="M125" s="65">
        <f t="shared" si="7"/>
        <v>0</v>
      </c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</row>
    <row r="126" spans="1:39" s="126" customFormat="1" ht="21" customHeight="1">
      <c r="A126" s="70" t="s">
        <v>481</v>
      </c>
      <c r="B126" s="71" t="s">
        <v>347</v>
      </c>
      <c r="C126" s="72"/>
      <c r="D126" s="72"/>
      <c r="E126" s="72"/>
      <c r="F126" s="72"/>
      <c r="G126" s="72"/>
      <c r="H126" s="73"/>
      <c r="I126" s="74">
        <v>0</v>
      </c>
      <c r="J126" s="74">
        <v>6368200</v>
      </c>
      <c r="K126" s="74">
        <f>J126</f>
        <v>6368200</v>
      </c>
      <c r="L126" s="74">
        <f t="shared" si="6"/>
        <v>6368200</v>
      </c>
      <c r="M126" s="74">
        <f t="shared" si="7"/>
        <v>0</v>
      </c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</row>
    <row r="127" spans="1:39" s="126" customFormat="1" ht="48" customHeight="1">
      <c r="A127" s="70" t="s">
        <v>482</v>
      </c>
      <c r="B127" s="97" t="s">
        <v>483</v>
      </c>
      <c r="C127" s="138"/>
      <c r="D127" s="138"/>
      <c r="E127" s="138"/>
      <c r="F127" s="138"/>
      <c r="G127" s="138"/>
      <c r="H127" s="139"/>
      <c r="I127" s="65">
        <f>I128</f>
        <v>0</v>
      </c>
      <c r="J127" s="65">
        <f>J128</f>
        <v>250000</v>
      </c>
      <c r="K127" s="65">
        <f>K128</f>
        <v>250000</v>
      </c>
      <c r="L127" s="65">
        <f t="shared" si="6"/>
        <v>250000</v>
      </c>
      <c r="M127" s="65">
        <f t="shared" si="7"/>
        <v>0</v>
      </c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</row>
    <row r="128" spans="1:39" s="126" customFormat="1" ht="21" customHeight="1">
      <c r="A128" s="70" t="s">
        <v>484</v>
      </c>
      <c r="B128" s="71" t="s">
        <v>347</v>
      </c>
      <c r="C128" s="72"/>
      <c r="D128" s="72"/>
      <c r="E128" s="72"/>
      <c r="F128" s="72"/>
      <c r="G128" s="72"/>
      <c r="H128" s="73"/>
      <c r="I128" s="74">
        <v>0</v>
      </c>
      <c r="J128" s="74">
        <v>250000</v>
      </c>
      <c r="K128" s="74">
        <f>J128</f>
        <v>250000</v>
      </c>
      <c r="L128" s="74">
        <f t="shared" si="6"/>
        <v>250000</v>
      </c>
      <c r="M128" s="74">
        <f t="shared" si="7"/>
        <v>0</v>
      </c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</row>
    <row r="129" spans="1:39" s="126" customFormat="1" ht="15.75">
      <c r="A129" s="68"/>
      <c r="B129" s="101" t="s">
        <v>338</v>
      </c>
      <c r="C129" s="102"/>
      <c r="D129" s="102"/>
      <c r="E129" s="102"/>
      <c r="F129" s="102"/>
      <c r="G129" s="102"/>
      <c r="H129" s="103"/>
      <c r="I129" s="65">
        <f>SUM(I6+I15+I23+I32+I41+I43+I45+I47+I49+I51+I53+I58+I61+I63+I74+I66+I81)</f>
        <v>20394300</v>
      </c>
      <c r="J129" s="65">
        <f>SUM(J6+J15+J23+J32+J41+J43+J45+J47+J49+J51+J53+J58+J61+J63+J74+J66+J81+J89+J91+J95+J103+J112+J117+J119+J121+J125+J127+J123)</f>
        <v>72286708.93</v>
      </c>
      <c r="K129" s="65">
        <f>SUM(K6+K15+K23+K32+K41+K43+K45+K47+K49+K51+K53+K58+K61+K63+K74+K66+K81+K89+K91+K95+K103+K112+K117+K119+K121+K125+K127+K123)</f>
        <v>69755989.02</v>
      </c>
      <c r="L129" s="65">
        <f t="shared" si="6"/>
        <v>49361689.019999996</v>
      </c>
      <c r="M129" s="65">
        <f t="shared" si="7"/>
        <v>-2530719.9100000113</v>
      </c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</row>
  </sheetData>
  <sheetProtection/>
  <mergeCells count="92">
    <mergeCell ref="B112:H112"/>
    <mergeCell ref="B117:H117"/>
    <mergeCell ref="B119:H119"/>
    <mergeCell ref="B121:H121"/>
    <mergeCell ref="B125:H125"/>
    <mergeCell ref="B127:H127"/>
    <mergeCell ref="B89:H89"/>
    <mergeCell ref="B90:H90"/>
    <mergeCell ref="B91:H91"/>
    <mergeCell ref="B92:H92"/>
    <mergeCell ref="B95:H95"/>
    <mergeCell ref="B103:H103"/>
    <mergeCell ref="B83:H83"/>
    <mergeCell ref="B84:H84"/>
    <mergeCell ref="B85:H85"/>
    <mergeCell ref="B86:H86"/>
    <mergeCell ref="B87:H87"/>
    <mergeCell ref="B88:H88"/>
    <mergeCell ref="B63:H63"/>
    <mergeCell ref="B77:H77"/>
    <mergeCell ref="B78:H78"/>
    <mergeCell ref="B80:H80"/>
    <mergeCell ref="B60:H60"/>
    <mergeCell ref="B58:H58"/>
    <mergeCell ref="B59:H59"/>
    <mergeCell ref="B79:H79"/>
    <mergeCell ref="B66:H66"/>
    <mergeCell ref="B61:H61"/>
    <mergeCell ref="B28:H28"/>
    <mergeCell ref="B34:H34"/>
    <mergeCell ref="B38:H38"/>
    <mergeCell ref="B32:H32"/>
    <mergeCell ref="B35:H35"/>
    <mergeCell ref="B42:H42"/>
    <mergeCell ref="B36:H36"/>
    <mergeCell ref="B33:H33"/>
    <mergeCell ref="B37:H37"/>
    <mergeCell ref="B29:H29"/>
    <mergeCell ref="K3:K4"/>
    <mergeCell ref="B7:H7"/>
    <mergeCell ref="B12:H12"/>
    <mergeCell ref="B13:H13"/>
    <mergeCell ref="B41:H41"/>
    <mergeCell ref="B19:H19"/>
    <mergeCell ref="B22:H22"/>
    <mergeCell ref="B23:H23"/>
    <mergeCell ref="B5:H5"/>
    <mergeCell ref="B11:H11"/>
    <mergeCell ref="B9:H9"/>
    <mergeCell ref="B17:H17"/>
    <mergeCell ref="B26:H26"/>
    <mergeCell ref="B24:H24"/>
    <mergeCell ref="B25:H25"/>
    <mergeCell ref="B16:H16"/>
    <mergeCell ref="B15:H15"/>
    <mergeCell ref="B43:H43"/>
    <mergeCell ref="B20:H20"/>
    <mergeCell ref="B18:H18"/>
    <mergeCell ref="B10:H10"/>
    <mergeCell ref="B21:H21"/>
    <mergeCell ref="B45:H45"/>
    <mergeCell ref="B44:H44"/>
    <mergeCell ref="B30:H30"/>
    <mergeCell ref="B31:H31"/>
    <mergeCell ref="B27:H27"/>
    <mergeCell ref="B54:H54"/>
    <mergeCell ref="B51:H51"/>
    <mergeCell ref="B52:H52"/>
    <mergeCell ref="B49:H49"/>
    <mergeCell ref="B50:H50"/>
    <mergeCell ref="B53:H53"/>
    <mergeCell ref="B48:H48"/>
    <mergeCell ref="B47:H47"/>
    <mergeCell ref="B46:H46"/>
    <mergeCell ref="B82:H82"/>
    <mergeCell ref="B129:H129"/>
    <mergeCell ref="B39:H39"/>
    <mergeCell ref="B40:H40"/>
    <mergeCell ref="B62:H62"/>
    <mergeCell ref="B74:H74"/>
    <mergeCell ref="B75:H75"/>
    <mergeCell ref="B76:H76"/>
    <mergeCell ref="I3:I4"/>
    <mergeCell ref="J3:J4"/>
    <mergeCell ref="L3:L4"/>
    <mergeCell ref="M3:M4"/>
    <mergeCell ref="A1:M1"/>
    <mergeCell ref="B81:H81"/>
    <mergeCell ref="A3:A4"/>
    <mergeCell ref="B3:H4"/>
    <mergeCell ref="B6:H6"/>
    <mergeCell ref="B8:H8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9"/>
  <sheetViews>
    <sheetView zoomScalePageLayoutView="0" workbookViewId="0" topLeftCell="A1">
      <pane xSplit="5" ySplit="11" topLeftCell="F12" activePane="bottomRight" state="frozen"/>
      <selection pane="topLeft" activeCell="H4" sqref="H4"/>
      <selection pane="topRight" activeCell="H4" sqref="H4"/>
      <selection pane="bottomLeft" activeCell="H4" sqref="H4"/>
      <selection pane="bottomRight" activeCell="G13" sqref="G1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211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225</v>
      </c>
    </row>
    <row r="4" spans="1:8" ht="12.75">
      <c r="A4" s="22"/>
      <c r="B4" s="22"/>
      <c r="C4" s="51" t="s">
        <v>209</v>
      </c>
      <c r="D4" s="22"/>
      <c r="F4" s="22"/>
      <c r="G4" s="22"/>
      <c r="H4" s="22"/>
    </row>
    <row r="5" spans="1:8" ht="12.75">
      <c r="A5" s="22"/>
      <c r="B5" s="22"/>
      <c r="C5" s="31" t="s">
        <v>210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84" t="s">
        <v>214</v>
      </c>
      <c r="B8" s="82" t="s">
        <v>0</v>
      </c>
      <c r="C8" s="82" t="s">
        <v>1</v>
      </c>
      <c r="D8" s="82" t="s">
        <v>2</v>
      </c>
      <c r="E8" s="82" t="s">
        <v>3</v>
      </c>
      <c r="F8" s="77" t="s">
        <v>33</v>
      </c>
      <c r="G8" s="78"/>
      <c r="H8" s="79"/>
    </row>
    <row r="9" spans="1:8" s="32" customFormat="1" ht="12.75">
      <c r="A9" s="85"/>
      <c r="B9" s="83"/>
      <c r="C9" s="83"/>
      <c r="D9" s="83"/>
      <c r="E9" s="83"/>
      <c r="F9" s="80" t="s">
        <v>23</v>
      </c>
      <c r="G9" s="86" t="s">
        <v>212</v>
      </c>
      <c r="H9" s="87"/>
    </row>
    <row r="10" spans="1:8" ht="65.25">
      <c r="A10" s="85"/>
      <c r="B10" s="83"/>
      <c r="C10" s="83"/>
      <c r="D10" s="83"/>
      <c r="E10" s="83"/>
      <c r="F10" s="81"/>
      <c r="G10" s="49" t="s">
        <v>192</v>
      </c>
      <c r="H10" s="24" t="s">
        <v>32</v>
      </c>
    </row>
    <row r="11" spans="1:8" s="31" customFormat="1" ht="12.75">
      <c r="A11" s="4">
        <v>1</v>
      </c>
      <c r="B11" s="4">
        <v>3</v>
      </c>
      <c r="C11" s="4">
        <v>4</v>
      </c>
      <c r="D11" s="4">
        <v>5</v>
      </c>
      <c r="E11" s="4">
        <v>6</v>
      </c>
      <c r="F11" s="4">
        <v>7</v>
      </c>
      <c r="G11" s="4">
        <v>8</v>
      </c>
      <c r="H11" s="4">
        <v>9</v>
      </c>
    </row>
    <row r="12" spans="1:8" s="31" customFormat="1" ht="16.5" customHeight="1">
      <c r="A12" s="119" t="s">
        <v>215</v>
      </c>
      <c r="B12" s="120"/>
      <c r="C12" s="120"/>
      <c r="D12" s="120"/>
      <c r="E12" s="120"/>
      <c r="F12" s="120"/>
      <c r="G12" s="120"/>
      <c r="H12" s="121"/>
    </row>
    <row r="13" spans="1:8" ht="31.5" customHeight="1">
      <c r="A13" s="3" t="s">
        <v>213</v>
      </c>
      <c r="B13" s="6" t="s">
        <v>116</v>
      </c>
      <c r="C13" s="6" t="s">
        <v>15</v>
      </c>
      <c r="D13" s="6" t="s">
        <v>118</v>
      </c>
      <c r="E13" s="6" t="s">
        <v>38</v>
      </c>
      <c r="F13" s="9">
        <f>SUM(G13:H13)</f>
        <v>0</v>
      </c>
      <c r="G13" s="52"/>
      <c r="H13" s="9"/>
    </row>
    <row r="14" spans="1:8" ht="12.75">
      <c r="A14" s="3" t="s">
        <v>21</v>
      </c>
      <c r="B14" s="6" t="s">
        <v>125</v>
      </c>
      <c r="C14" s="6" t="s">
        <v>125</v>
      </c>
      <c r="D14" s="6" t="s">
        <v>125</v>
      </c>
      <c r="E14" s="6" t="s">
        <v>125</v>
      </c>
      <c r="F14" s="9">
        <f>SUM(G14:H14)</f>
        <v>0</v>
      </c>
      <c r="G14" s="9">
        <f>SUM(G13:G13)</f>
        <v>0</v>
      </c>
      <c r="H14" s="9">
        <f>SUM(H13:H13)</f>
        <v>0</v>
      </c>
    </row>
    <row r="1078" ht="15.75">
      <c r="A1078" s="2"/>
    </row>
    <row r="1079" ht="15.75">
      <c r="A1079" s="2"/>
    </row>
  </sheetData>
  <sheetProtection/>
  <mergeCells count="9">
    <mergeCell ref="A12:H12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8"/>
  <sheetViews>
    <sheetView zoomScalePageLayoutView="0" workbookViewId="0" topLeftCell="A7">
      <selection activeCell="H2" sqref="H2"/>
    </sheetView>
  </sheetViews>
  <sheetFormatPr defaultColWidth="9.00390625" defaultRowHeight="12.75"/>
  <cols>
    <col min="1" max="1" width="7.75390625" style="0" customWidth="1"/>
    <col min="2" max="2" width="45.75390625" style="0" customWidth="1"/>
    <col min="3" max="4" width="6.125" style="21" customWidth="1"/>
    <col min="5" max="5" width="12.375" style="21" customWidth="1"/>
    <col min="6" max="6" width="6.125" style="21" customWidth="1"/>
    <col min="7" max="7" width="8.625" style="21" customWidth="1"/>
  </cols>
  <sheetData>
    <row r="1" spans="1:8" s="26" customFormat="1" ht="12.75">
      <c r="A1" s="22"/>
      <c r="B1" s="22"/>
      <c r="C1" s="29"/>
      <c r="D1" s="29"/>
      <c r="E1" s="29"/>
      <c r="F1" s="29"/>
      <c r="G1" s="29"/>
      <c r="H1" s="25" t="s">
        <v>224</v>
      </c>
    </row>
    <row r="2" spans="3:8" s="26" customFormat="1" ht="12.75">
      <c r="C2" s="29"/>
      <c r="D2" s="29"/>
      <c r="E2" s="29"/>
      <c r="F2" s="29"/>
      <c r="G2" s="29"/>
      <c r="H2" s="25" t="s">
        <v>39</v>
      </c>
    </row>
    <row r="3" spans="3:8" s="26" customFormat="1" ht="12.75">
      <c r="C3" s="29"/>
      <c r="D3" s="29"/>
      <c r="E3" s="29"/>
      <c r="F3" s="29"/>
      <c r="G3" s="29"/>
      <c r="H3" s="25"/>
    </row>
    <row r="4" spans="1:7" s="8" customFormat="1" ht="12.75">
      <c r="A4" s="26"/>
      <c r="B4" s="26"/>
      <c r="C4" s="27" t="s">
        <v>24</v>
      </c>
      <c r="D4" s="27"/>
      <c r="E4" s="27"/>
      <c r="F4" s="27"/>
      <c r="G4" s="27"/>
    </row>
    <row r="5" spans="3:7" s="8" customFormat="1" ht="12.75">
      <c r="C5" s="27" t="s">
        <v>40</v>
      </c>
      <c r="D5" s="27"/>
      <c r="E5" s="27"/>
      <c r="F5" s="27"/>
      <c r="G5" s="27"/>
    </row>
    <row r="6" spans="2:7" s="8" customFormat="1" ht="13.5">
      <c r="B6" s="1"/>
      <c r="C6" s="30"/>
      <c r="D6" s="30"/>
      <c r="E6" s="30"/>
      <c r="F6" s="30"/>
      <c r="G6" s="30"/>
    </row>
    <row r="7" spans="3:8" s="8" customFormat="1" ht="12.75">
      <c r="C7" s="30"/>
      <c r="D7" s="30"/>
      <c r="E7" s="30"/>
      <c r="F7" s="30"/>
      <c r="G7" s="30"/>
      <c r="H7" s="28" t="s">
        <v>19</v>
      </c>
    </row>
    <row r="8" spans="1:9" ht="12.75" customHeight="1">
      <c r="A8" s="84" t="s">
        <v>25</v>
      </c>
      <c r="B8" s="84" t="s">
        <v>177</v>
      </c>
      <c r="C8" s="77" t="s">
        <v>33</v>
      </c>
      <c r="D8" s="78"/>
      <c r="E8" s="78"/>
      <c r="F8" s="78"/>
      <c r="G8" s="78"/>
      <c r="H8" s="79"/>
      <c r="I8" s="45"/>
    </row>
    <row r="9" spans="1:8" ht="67.5" customHeight="1">
      <c r="A9" s="125"/>
      <c r="B9" s="125"/>
      <c r="C9" s="12" t="s">
        <v>0</v>
      </c>
      <c r="D9" s="12" t="s">
        <v>1</v>
      </c>
      <c r="E9" s="12" t="s">
        <v>2</v>
      </c>
      <c r="F9" s="12" t="s">
        <v>3</v>
      </c>
      <c r="G9" s="12" t="s">
        <v>26</v>
      </c>
      <c r="H9" s="12" t="s">
        <v>34</v>
      </c>
    </row>
    <row r="10" spans="1:8" ht="12.75">
      <c r="A10" s="13">
        <v>1</v>
      </c>
      <c r="B10" s="4">
        <v>2</v>
      </c>
      <c r="C10" s="14" t="s">
        <v>5</v>
      </c>
      <c r="D10" s="14" t="s">
        <v>6</v>
      </c>
      <c r="E10" s="14" t="s">
        <v>7</v>
      </c>
      <c r="F10" s="14" t="s">
        <v>22</v>
      </c>
      <c r="G10" s="14" t="s">
        <v>27</v>
      </c>
      <c r="H10" s="15">
        <v>8</v>
      </c>
    </row>
    <row r="11" spans="1:8" s="33" customFormat="1" ht="12.75">
      <c r="A11" s="122" t="s">
        <v>178</v>
      </c>
      <c r="B11" s="123"/>
      <c r="C11" s="123"/>
      <c r="D11" s="123"/>
      <c r="E11" s="123"/>
      <c r="F11" s="123"/>
      <c r="G11" s="123"/>
      <c r="H11" s="124"/>
    </row>
    <row r="12" spans="1:8" s="35" customFormat="1" ht="12.75">
      <c r="A12" s="16"/>
      <c r="B12" s="34"/>
      <c r="C12" s="10"/>
      <c r="D12" s="10"/>
      <c r="E12" s="10"/>
      <c r="F12" s="10"/>
      <c r="G12" s="10"/>
      <c r="H12" s="16"/>
    </row>
    <row r="13" spans="1:8" s="35" customFormat="1" ht="12.75">
      <c r="A13" s="17"/>
      <c r="B13" s="36"/>
      <c r="C13" s="10"/>
      <c r="D13" s="10"/>
      <c r="E13" s="10"/>
      <c r="F13" s="10"/>
      <c r="G13" s="10"/>
      <c r="H13" s="44"/>
    </row>
    <row r="14" spans="1:8" s="35" customFormat="1" ht="12.75">
      <c r="A14" s="17"/>
      <c r="B14" s="37" t="s">
        <v>28</v>
      </c>
      <c r="C14" s="38"/>
      <c r="D14" s="38"/>
      <c r="E14" s="38"/>
      <c r="F14" s="38"/>
      <c r="G14" s="38"/>
      <c r="H14" s="37">
        <f>SUM(H12:H13)</f>
        <v>0</v>
      </c>
    </row>
    <row r="15" spans="1:8" s="35" customFormat="1" ht="12.75">
      <c r="A15" s="19"/>
      <c r="B15" s="34"/>
      <c r="C15" s="10"/>
      <c r="D15" s="10"/>
      <c r="E15" s="10"/>
      <c r="F15" s="10"/>
      <c r="G15" s="10"/>
      <c r="H15" s="16"/>
    </row>
    <row r="16" spans="1:8" s="35" customFormat="1" ht="12.75">
      <c r="A16" s="19"/>
      <c r="B16" s="34"/>
      <c r="C16" s="10"/>
      <c r="D16" s="10"/>
      <c r="E16" s="10"/>
      <c r="F16" s="10"/>
      <c r="G16" s="10"/>
      <c r="H16" s="43"/>
    </row>
    <row r="17" spans="1:8" s="35" customFormat="1" ht="12.75">
      <c r="A17" s="19"/>
      <c r="B17" s="34"/>
      <c r="C17" s="10"/>
      <c r="D17" s="10"/>
      <c r="E17" s="10"/>
      <c r="F17" s="10"/>
      <c r="G17" s="10"/>
      <c r="H17" s="16"/>
    </row>
    <row r="18" spans="1:8" s="35" customFormat="1" ht="12.75">
      <c r="A18" s="17"/>
      <c r="B18" s="37" t="s">
        <v>29</v>
      </c>
      <c r="C18" s="38"/>
      <c r="D18" s="38"/>
      <c r="E18" s="38"/>
      <c r="F18" s="38"/>
      <c r="G18" s="38"/>
      <c r="H18" s="37">
        <f>SUM(H15:H17)</f>
        <v>0</v>
      </c>
    </row>
    <row r="19" spans="1:8" s="35" customFormat="1" ht="12.75">
      <c r="A19" s="18"/>
      <c r="B19" s="39" t="s">
        <v>35</v>
      </c>
      <c r="C19" s="40"/>
      <c r="D19" s="40"/>
      <c r="E19" s="40"/>
      <c r="F19" s="40"/>
      <c r="G19" s="40"/>
      <c r="H19" s="39">
        <f>SUM(H14,H18)</f>
        <v>0</v>
      </c>
    </row>
    <row r="20" spans="1:8" s="33" customFormat="1" ht="12.75">
      <c r="A20" s="122" t="s">
        <v>179</v>
      </c>
      <c r="B20" s="123"/>
      <c r="C20" s="123"/>
      <c r="D20" s="123"/>
      <c r="E20" s="123"/>
      <c r="F20" s="123"/>
      <c r="G20" s="123"/>
      <c r="H20" s="124"/>
    </row>
    <row r="21" spans="1:8" s="35" customFormat="1" ht="12.75">
      <c r="A21" s="19"/>
      <c r="B21" s="34"/>
      <c r="C21" s="10"/>
      <c r="D21" s="10"/>
      <c r="E21" s="10"/>
      <c r="F21" s="10"/>
      <c r="G21" s="10"/>
      <c r="H21" s="43"/>
    </row>
    <row r="22" spans="1:8" s="35" customFormat="1" ht="12.75">
      <c r="A22" s="17"/>
      <c r="B22" s="37" t="s">
        <v>29</v>
      </c>
      <c r="C22" s="38"/>
      <c r="D22" s="38"/>
      <c r="E22" s="38"/>
      <c r="F22" s="38"/>
      <c r="G22" s="38"/>
      <c r="H22" s="37">
        <f>SUM(H21:H21)</f>
        <v>0</v>
      </c>
    </row>
    <row r="23" spans="1:8" s="35" customFormat="1" ht="12.75">
      <c r="A23" s="18"/>
      <c r="B23" s="39" t="s">
        <v>35</v>
      </c>
      <c r="C23" s="40"/>
      <c r="D23" s="40"/>
      <c r="E23" s="40"/>
      <c r="F23" s="40"/>
      <c r="G23" s="40"/>
      <c r="H23" s="39">
        <f>SUM(H22)</f>
        <v>0</v>
      </c>
    </row>
    <row r="24" spans="1:8" s="33" customFormat="1" ht="12.75">
      <c r="A24" s="122" t="s">
        <v>180</v>
      </c>
      <c r="B24" s="123"/>
      <c r="C24" s="123"/>
      <c r="D24" s="123"/>
      <c r="E24" s="123"/>
      <c r="F24" s="123"/>
      <c r="G24" s="123"/>
      <c r="H24" s="124"/>
    </row>
    <row r="25" spans="1:8" s="35" customFormat="1" ht="12.75">
      <c r="A25" s="19"/>
      <c r="B25" s="34"/>
      <c r="C25" s="10"/>
      <c r="D25" s="10"/>
      <c r="E25" s="10"/>
      <c r="F25" s="10"/>
      <c r="G25" s="10"/>
      <c r="H25" s="43"/>
    </row>
    <row r="26" spans="1:8" s="35" customFormat="1" ht="12.75">
      <c r="A26" s="17"/>
      <c r="B26" s="37" t="s">
        <v>29</v>
      </c>
      <c r="C26" s="38"/>
      <c r="D26" s="38"/>
      <c r="E26" s="38"/>
      <c r="F26" s="38"/>
      <c r="G26" s="38"/>
      <c r="H26" s="37">
        <f>SUM(H25:H25)</f>
        <v>0</v>
      </c>
    </row>
    <row r="27" spans="1:8" s="35" customFormat="1" ht="12.75">
      <c r="A27" s="18"/>
      <c r="B27" s="39" t="s">
        <v>35</v>
      </c>
      <c r="C27" s="40"/>
      <c r="D27" s="40"/>
      <c r="E27" s="40"/>
      <c r="F27" s="40"/>
      <c r="G27" s="40"/>
      <c r="H27" s="39">
        <f>SUM(H26)</f>
        <v>0</v>
      </c>
    </row>
    <row r="28" spans="1:8" s="33" customFormat="1" ht="12.75">
      <c r="A28" s="122" t="s">
        <v>181</v>
      </c>
      <c r="B28" s="123"/>
      <c r="C28" s="123"/>
      <c r="D28" s="123"/>
      <c r="E28" s="123"/>
      <c r="F28" s="123"/>
      <c r="G28" s="123"/>
      <c r="H28" s="124"/>
    </row>
    <row r="29" spans="1:8" s="35" customFormat="1" ht="12.75">
      <c r="A29" s="19"/>
      <c r="B29" s="34"/>
      <c r="C29" s="10"/>
      <c r="D29" s="10"/>
      <c r="E29" s="10"/>
      <c r="F29" s="10"/>
      <c r="G29" s="10"/>
      <c r="H29" s="43"/>
    </row>
    <row r="30" spans="1:8" s="35" customFormat="1" ht="12.75">
      <c r="A30" s="17"/>
      <c r="B30" s="37" t="s">
        <v>29</v>
      </c>
      <c r="C30" s="38"/>
      <c r="D30" s="38"/>
      <c r="E30" s="38"/>
      <c r="F30" s="38"/>
      <c r="G30" s="38"/>
      <c r="H30" s="37">
        <f>SUM(H29:H29)</f>
        <v>0</v>
      </c>
    </row>
    <row r="31" spans="1:8" s="35" customFormat="1" ht="12.75">
      <c r="A31" s="18"/>
      <c r="B31" s="39" t="s">
        <v>35</v>
      </c>
      <c r="C31" s="40"/>
      <c r="D31" s="40"/>
      <c r="E31" s="40"/>
      <c r="F31" s="40"/>
      <c r="G31" s="40"/>
      <c r="H31" s="39">
        <f>SUM(H30)</f>
        <v>0</v>
      </c>
    </row>
    <row r="32" spans="1:8" s="33" customFormat="1" ht="12.75">
      <c r="A32" s="122" t="s">
        <v>182</v>
      </c>
      <c r="B32" s="123"/>
      <c r="C32" s="123"/>
      <c r="D32" s="123"/>
      <c r="E32" s="123"/>
      <c r="F32" s="123"/>
      <c r="G32" s="123"/>
      <c r="H32" s="124"/>
    </row>
    <row r="33" spans="1:8" s="35" customFormat="1" ht="12.75">
      <c r="A33" s="19"/>
      <c r="B33" s="34"/>
      <c r="C33" s="10"/>
      <c r="D33" s="10"/>
      <c r="E33" s="10"/>
      <c r="F33" s="10"/>
      <c r="G33" s="10"/>
      <c r="H33" s="43"/>
    </row>
    <row r="34" spans="1:8" s="35" customFormat="1" ht="12.75">
      <c r="A34" s="17"/>
      <c r="B34" s="37" t="s">
        <v>36</v>
      </c>
      <c r="C34" s="38"/>
      <c r="D34" s="38"/>
      <c r="E34" s="38"/>
      <c r="F34" s="38"/>
      <c r="G34" s="38"/>
      <c r="H34" s="37">
        <f>SUM(H33:H33)</f>
        <v>0</v>
      </c>
    </row>
    <row r="35" spans="1:8" s="35" customFormat="1" ht="12.75">
      <c r="A35" s="18"/>
      <c r="B35" s="39" t="s">
        <v>35</v>
      </c>
      <c r="C35" s="40"/>
      <c r="D35" s="40"/>
      <c r="E35" s="40"/>
      <c r="F35" s="40"/>
      <c r="G35" s="40"/>
      <c r="H35" s="39">
        <f>SUM(H34)</f>
        <v>0</v>
      </c>
    </row>
    <row r="36" spans="1:8" s="33" customFormat="1" ht="12.75">
      <c r="A36" s="122" t="s">
        <v>183</v>
      </c>
      <c r="B36" s="123"/>
      <c r="C36" s="123"/>
      <c r="D36" s="123"/>
      <c r="E36" s="123"/>
      <c r="F36" s="123"/>
      <c r="G36" s="123"/>
      <c r="H36" s="124"/>
    </row>
    <row r="37" spans="1:8" s="35" customFormat="1" ht="12.75">
      <c r="A37" s="19"/>
      <c r="B37" s="34"/>
      <c r="C37" s="10"/>
      <c r="D37" s="10"/>
      <c r="E37" s="10"/>
      <c r="F37" s="10"/>
      <c r="G37" s="10"/>
      <c r="H37" s="43"/>
    </row>
    <row r="38" spans="1:8" s="35" customFormat="1" ht="12.75">
      <c r="A38" s="19"/>
      <c r="B38" s="34"/>
      <c r="C38" s="10"/>
      <c r="D38" s="10"/>
      <c r="E38" s="10"/>
      <c r="F38" s="10"/>
      <c r="G38" s="10"/>
      <c r="H38" s="43"/>
    </row>
    <row r="39" spans="1:8" s="35" customFormat="1" ht="12.75">
      <c r="A39" s="17"/>
      <c r="B39" s="37" t="s">
        <v>29</v>
      </c>
      <c r="C39" s="38"/>
      <c r="D39" s="38"/>
      <c r="E39" s="38"/>
      <c r="F39" s="38"/>
      <c r="G39" s="38"/>
      <c r="H39" s="37">
        <f>SUM(H37:H38)</f>
        <v>0</v>
      </c>
    </row>
    <row r="40" spans="1:8" s="35" customFormat="1" ht="12.75">
      <c r="A40" s="18"/>
      <c r="B40" s="39" t="s">
        <v>35</v>
      </c>
      <c r="C40" s="40"/>
      <c r="D40" s="40"/>
      <c r="E40" s="40"/>
      <c r="F40" s="40"/>
      <c r="G40" s="40"/>
      <c r="H40" s="39">
        <f>SUM(H39)</f>
        <v>0</v>
      </c>
    </row>
    <row r="41" spans="1:8" s="33" customFormat="1" ht="12.75">
      <c r="A41" s="122" t="s">
        <v>184</v>
      </c>
      <c r="B41" s="123"/>
      <c r="C41" s="123"/>
      <c r="D41" s="123"/>
      <c r="E41" s="123"/>
      <c r="F41" s="123"/>
      <c r="G41" s="123"/>
      <c r="H41" s="124"/>
    </row>
    <row r="42" spans="1:8" s="35" customFormat="1" ht="12.75">
      <c r="A42" s="19"/>
      <c r="B42" s="34"/>
      <c r="C42" s="10"/>
      <c r="D42" s="10"/>
      <c r="E42" s="10"/>
      <c r="F42" s="10"/>
      <c r="G42" s="10"/>
      <c r="H42" s="43"/>
    </row>
    <row r="43" spans="1:8" s="35" customFormat="1" ht="12.75">
      <c r="A43" s="19"/>
      <c r="B43" s="34"/>
      <c r="C43" s="10"/>
      <c r="D43" s="10"/>
      <c r="E43" s="10"/>
      <c r="F43" s="10"/>
      <c r="G43" s="10"/>
      <c r="H43" s="43"/>
    </row>
    <row r="44" spans="1:8" s="35" customFormat="1" ht="12.75">
      <c r="A44" s="17"/>
      <c r="B44" s="37" t="s">
        <v>29</v>
      </c>
      <c r="C44" s="38"/>
      <c r="D44" s="38"/>
      <c r="E44" s="38"/>
      <c r="F44" s="38"/>
      <c r="G44" s="38"/>
      <c r="H44" s="37">
        <f>SUM(H42:H43)</f>
        <v>0</v>
      </c>
    </row>
    <row r="45" spans="1:8" s="35" customFormat="1" ht="12.75">
      <c r="A45" s="18"/>
      <c r="B45" s="39" t="s">
        <v>35</v>
      </c>
      <c r="C45" s="40"/>
      <c r="D45" s="40"/>
      <c r="E45" s="40"/>
      <c r="F45" s="40"/>
      <c r="G45" s="40"/>
      <c r="H45" s="39">
        <f>SUM(H44)</f>
        <v>0</v>
      </c>
    </row>
    <row r="46" spans="1:8" s="33" customFormat="1" ht="12.75">
      <c r="A46" s="122" t="s">
        <v>185</v>
      </c>
      <c r="B46" s="123"/>
      <c r="C46" s="123"/>
      <c r="D46" s="123"/>
      <c r="E46" s="123"/>
      <c r="F46" s="123"/>
      <c r="G46" s="123"/>
      <c r="H46" s="124"/>
    </row>
    <row r="47" spans="1:8" s="35" customFormat="1" ht="12.75">
      <c r="A47" s="16"/>
      <c r="B47" s="36"/>
      <c r="C47" s="10"/>
      <c r="D47" s="10"/>
      <c r="E47" s="10"/>
      <c r="F47" s="10"/>
      <c r="G47" s="10"/>
      <c r="H47" s="43"/>
    </row>
    <row r="48" spans="1:8" s="35" customFormat="1" ht="12.75">
      <c r="A48" s="17"/>
      <c r="B48" s="36"/>
      <c r="C48" s="10"/>
      <c r="D48" s="10"/>
      <c r="E48" s="10"/>
      <c r="F48" s="10"/>
      <c r="G48" s="10"/>
      <c r="H48" s="44"/>
    </row>
    <row r="49" spans="1:8" s="35" customFormat="1" ht="12.75">
      <c r="A49" s="17"/>
      <c r="B49" s="36"/>
      <c r="C49" s="10"/>
      <c r="D49" s="10"/>
      <c r="E49" s="10"/>
      <c r="F49" s="10"/>
      <c r="G49" s="10"/>
      <c r="H49" s="44"/>
    </row>
    <row r="50" spans="1:8" s="35" customFormat="1" ht="12.75">
      <c r="A50" s="17"/>
      <c r="B50" s="36"/>
      <c r="C50" s="10"/>
      <c r="D50" s="10"/>
      <c r="E50" s="10"/>
      <c r="F50" s="10"/>
      <c r="G50" s="10"/>
      <c r="H50" s="44"/>
    </row>
    <row r="51" spans="1:8" s="35" customFormat="1" ht="12.75">
      <c r="A51" s="16"/>
      <c r="B51" s="36"/>
      <c r="C51" s="10"/>
      <c r="D51" s="10"/>
      <c r="E51" s="10"/>
      <c r="F51" s="10"/>
      <c r="G51" s="10"/>
      <c r="H51" s="43"/>
    </row>
    <row r="52" spans="1:8" s="35" customFormat="1" ht="12.75">
      <c r="A52" s="17"/>
      <c r="B52" s="37" t="s">
        <v>36</v>
      </c>
      <c r="C52" s="38"/>
      <c r="D52" s="38"/>
      <c r="E52" s="38"/>
      <c r="F52" s="38"/>
      <c r="G52" s="38"/>
      <c r="H52" s="37">
        <f>SUM(H47:H51)</f>
        <v>0</v>
      </c>
    </row>
    <row r="53" spans="1:8" s="35" customFormat="1" ht="12.75">
      <c r="A53" s="18"/>
      <c r="B53" s="39" t="s">
        <v>35</v>
      </c>
      <c r="C53" s="40"/>
      <c r="D53" s="40"/>
      <c r="E53" s="40"/>
      <c r="F53" s="40"/>
      <c r="G53" s="40"/>
      <c r="H53" s="39">
        <f>SUM(H52)</f>
        <v>0</v>
      </c>
    </row>
    <row r="54" spans="1:8" s="35" customFormat="1" ht="12.75">
      <c r="A54" s="20"/>
      <c r="B54" s="41" t="s">
        <v>37</v>
      </c>
      <c r="C54" s="42"/>
      <c r="D54" s="42"/>
      <c r="E54" s="42"/>
      <c r="F54" s="42"/>
      <c r="G54" s="42"/>
      <c r="H54" s="20">
        <f>SUM(H19,H23,H27,H31,H35,H40,H45,H53)</f>
        <v>0</v>
      </c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1237" ht="15.75">
      <c r="B1237" s="2"/>
    </row>
    <row r="1238" ht="15.75">
      <c r="B1238" s="2"/>
    </row>
  </sheetData>
  <sheetProtection/>
  <mergeCells count="11">
    <mergeCell ref="A46:H46"/>
    <mergeCell ref="A20:H20"/>
    <mergeCell ref="A24:H24"/>
    <mergeCell ref="A32:H32"/>
    <mergeCell ref="A36:H36"/>
    <mergeCell ref="A41:H41"/>
    <mergeCell ref="C8:H8"/>
    <mergeCell ref="B8:B9"/>
    <mergeCell ref="A8:A9"/>
    <mergeCell ref="A11:H11"/>
    <mergeCell ref="A28:H28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5" sqref="K15"/>
    </sheetView>
  </sheetViews>
  <sheetFormatPr defaultColWidth="9.00390625" defaultRowHeight="12.75"/>
  <cols>
    <col min="8" max="8" width="44.375" style="0" customWidth="1"/>
    <col min="9" max="9" width="18.3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G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263</v>
      </c>
    </row>
    <row r="3" spans="1:8" ht="12.75">
      <c r="A3" s="22"/>
      <c r="B3" s="22"/>
      <c r="C3" s="22"/>
      <c r="D3" s="22"/>
      <c r="E3" s="22"/>
      <c r="F3" s="88" t="s">
        <v>299</v>
      </c>
      <c r="G3" s="88"/>
      <c r="H3" s="88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264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84" t="s">
        <v>20</v>
      </c>
      <c r="B8" s="82" t="s">
        <v>0</v>
      </c>
      <c r="C8" s="82" t="s">
        <v>1</v>
      </c>
      <c r="D8" s="82" t="s">
        <v>2</v>
      </c>
      <c r="E8" s="82" t="s">
        <v>3</v>
      </c>
      <c r="F8" s="77" t="s">
        <v>33</v>
      </c>
      <c r="G8" s="78"/>
      <c r="H8" s="79"/>
    </row>
    <row r="9" spans="1:8" s="32" customFormat="1" ht="12.75" customHeight="1">
      <c r="A9" s="85"/>
      <c r="B9" s="83"/>
      <c r="C9" s="83"/>
      <c r="D9" s="83"/>
      <c r="E9" s="83"/>
      <c r="F9" s="80" t="s">
        <v>23</v>
      </c>
      <c r="G9" s="86" t="s">
        <v>212</v>
      </c>
      <c r="H9" s="87"/>
    </row>
    <row r="10" spans="1:8" ht="65.25">
      <c r="A10" s="85"/>
      <c r="B10" s="83"/>
      <c r="C10" s="83"/>
      <c r="D10" s="83"/>
      <c r="E10" s="83"/>
      <c r="F10" s="81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298</v>
      </c>
      <c r="B15" s="6" t="s">
        <v>8</v>
      </c>
      <c r="C15" s="6" t="s">
        <v>18</v>
      </c>
      <c r="D15" s="6" t="s">
        <v>41</v>
      </c>
      <c r="E15" s="6" t="s">
        <v>297</v>
      </c>
      <c r="F15" s="9"/>
      <c r="G15" s="9"/>
      <c r="H15" s="9"/>
    </row>
    <row r="16" spans="1:8" ht="38.25" hidden="1">
      <c r="A16" s="3" t="s">
        <v>268</v>
      </c>
      <c r="B16" s="6" t="s">
        <v>8</v>
      </c>
      <c r="C16" s="6" t="s">
        <v>11</v>
      </c>
      <c r="D16" s="6" t="s">
        <v>266</v>
      </c>
      <c r="E16" s="6" t="s">
        <v>267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276</v>
      </c>
      <c r="B25" s="53" t="s">
        <v>8</v>
      </c>
      <c r="C25" s="53" t="s">
        <v>17</v>
      </c>
      <c r="D25" s="53" t="s">
        <v>277</v>
      </c>
      <c r="E25" s="53" t="s">
        <v>278</v>
      </c>
      <c r="F25" s="9"/>
      <c r="G25" s="9"/>
      <c r="H25" s="9"/>
    </row>
    <row r="26" spans="1:8" ht="25.5">
      <c r="A26" s="3" t="s">
        <v>274</v>
      </c>
      <c r="B26" s="6" t="s">
        <v>13</v>
      </c>
      <c r="C26" s="6" t="s">
        <v>13</v>
      </c>
      <c r="D26" s="6" t="s">
        <v>266</v>
      </c>
      <c r="E26" s="6" t="s">
        <v>275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285</v>
      </c>
      <c r="B32" s="53" t="s">
        <v>18</v>
      </c>
      <c r="C32" s="53" t="s">
        <v>12</v>
      </c>
      <c r="D32" s="53" t="s">
        <v>283</v>
      </c>
      <c r="E32" s="53" t="s">
        <v>284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282</v>
      </c>
      <c r="B38" s="53" t="s">
        <v>11</v>
      </c>
      <c r="C38" s="53" t="s">
        <v>13</v>
      </c>
      <c r="D38" s="53" t="s">
        <v>279</v>
      </c>
      <c r="E38" s="53" t="s">
        <v>280</v>
      </c>
      <c r="F38" s="9"/>
      <c r="G38" s="9"/>
      <c r="H38" s="9"/>
    </row>
    <row r="39" spans="1:8" ht="12.75" hidden="1">
      <c r="A39" s="50" t="s">
        <v>281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270</v>
      </c>
      <c r="B50" s="6" t="s">
        <v>10</v>
      </c>
      <c r="C50" s="6" t="s">
        <v>13</v>
      </c>
      <c r="D50" s="6" t="s">
        <v>124</v>
      </c>
      <c r="E50" s="6" t="s">
        <v>269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273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273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290</v>
      </c>
      <c r="B66" s="53" t="s">
        <v>100</v>
      </c>
      <c r="C66" s="53" t="s">
        <v>8</v>
      </c>
      <c r="D66" s="53" t="s">
        <v>124</v>
      </c>
      <c r="E66" s="53" t="s">
        <v>289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287</v>
      </c>
      <c r="B72" s="53" t="s">
        <v>116</v>
      </c>
      <c r="C72" s="53" t="s">
        <v>15</v>
      </c>
      <c r="D72" s="53" t="s">
        <v>288</v>
      </c>
      <c r="E72" s="53" t="s">
        <v>286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12" sqref="F12:H99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206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263</v>
      </c>
    </row>
    <row r="3" spans="1:8" ht="12.75">
      <c r="A3" s="22"/>
      <c r="B3" s="22"/>
      <c r="C3" s="22"/>
      <c r="D3" s="22"/>
      <c r="E3" s="22"/>
      <c r="F3" s="88" t="s">
        <v>299</v>
      </c>
      <c r="G3" s="88"/>
      <c r="H3" s="88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292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84" t="s">
        <v>20</v>
      </c>
      <c r="B8" s="82" t="s">
        <v>0</v>
      </c>
      <c r="C8" s="82" t="s">
        <v>1</v>
      </c>
      <c r="D8" s="82" t="s">
        <v>2</v>
      </c>
      <c r="E8" s="82" t="s">
        <v>3</v>
      </c>
      <c r="F8" s="77" t="s">
        <v>33</v>
      </c>
      <c r="G8" s="78"/>
      <c r="H8" s="79"/>
    </row>
    <row r="9" spans="1:8" s="32" customFormat="1" ht="12.75" customHeight="1">
      <c r="A9" s="85"/>
      <c r="B9" s="83"/>
      <c r="C9" s="83"/>
      <c r="D9" s="83"/>
      <c r="E9" s="83"/>
      <c r="F9" s="80" t="s">
        <v>23</v>
      </c>
      <c r="G9" s="86" t="s">
        <v>212</v>
      </c>
      <c r="H9" s="87"/>
    </row>
    <row r="10" spans="1:8" ht="65.25">
      <c r="A10" s="85"/>
      <c r="B10" s="83"/>
      <c r="C10" s="83"/>
      <c r="D10" s="83"/>
      <c r="E10" s="83"/>
      <c r="F10" s="81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298</v>
      </c>
      <c r="B15" s="6" t="s">
        <v>8</v>
      </c>
      <c r="C15" s="6" t="s">
        <v>18</v>
      </c>
      <c r="D15" s="6" t="s">
        <v>41</v>
      </c>
      <c r="E15" s="6" t="s">
        <v>297</v>
      </c>
      <c r="F15" s="9"/>
      <c r="G15" s="9"/>
      <c r="H15" s="9"/>
    </row>
    <row r="16" spans="1:8" ht="38.25" hidden="1">
      <c r="A16" s="3" t="s">
        <v>268</v>
      </c>
      <c r="B16" s="6" t="s">
        <v>8</v>
      </c>
      <c r="C16" s="6" t="s">
        <v>11</v>
      </c>
      <c r="D16" s="6" t="s">
        <v>266</v>
      </c>
      <c r="E16" s="6" t="s">
        <v>267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276</v>
      </c>
      <c r="B25" s="53" t="s">
        <v>8</v>
      </c>
      <c r="C25" s="53" t="s">
        <v>17</v>
      </c>
      <c r="D25" s="53" t="s">
        <v>277</v>
      </c>
      <c r="E25" s="53" t="s">
        <v>278</v>
      </c>
      <c r="F25" s="9"/>
      <c r="G25" s="9"/>
      <c r="H25" s="9"/>
    </row>
    <row r="26" spans="1:8" ht="25.5">
      <c r="A26" s="3" t="s">
        <v>274</v>
      </c>
      <c r="B26" s="6" t="s">
        <v>13</v>
      </c>
      <c r="C26" s="6" t="s">
        <v>13</v>
      </c>
      <c r="D26" s="6" t="s">
        <v>266</v>
      </c>
      <c r="E26" s="6" t="s">
        <v>275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285</v>
      </c>
      <c r="B32" s="53" t="s">
        <v>18</v>
      </c>
      <c r="C32" s="53" t="s">
        <v>12</v>
      </c>
      <c r="D32" s="53" t="s">
        <v>283</v>
      </c>
      <c r="E32" s="53" t="s">
        <v>284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282</v>
      </c>
      <c r="B38" s="53" t="s">
        <v>11</v>
      </c>
      <c r="C38" s="53" t="s">
        <v>13</v>
      </c>
      <c r="D38" s="53" t="s">
        <v>279</v>
      </c>
      <c r="E38" s="53" t="s">
        <v>280</v>
      </c>
      <c r="F38" s="9"/>
      <c r="G38" s="9"/>
      <c r="H38" s="9"/>
    </row>
    <row r="39" spans="1:8" ht="12.75" hidden="1">
      <c r="A39" s="50" t="s">
        <v>281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52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270</v>
      </c>
      <c r="B50" s="6" t="s">
        <v>10</v>
      </c>
      <c r="C50" s="6" t="s">
        <v>13</v>
      </c>
      <c r="D50" s="6" t="s">
        <v>124</v>
      </c>
      <c r="E50" s="6" t="s">
        <v>269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273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273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290</v>
      </c>
      <c r="B66" s="53" t="s">
        <v>100</v>
      </c>
      <c r="C66" s="53" t="s">
        <v>8</v>
      </c>
      <c r="D66" s="53" t="s">
        <v>124</v>
      </c>
      <c r="E66" s="53" t="s">
        <v>289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287</v>
      </c>
      <c r="B72" s="53" t="s">
        <v>116</v>
      </c>
      <c r="C72" s="53" t="s">
        <v>15</v>
      </c>
      <c r="D72" s="53" t="s">
        <v>288</v>
      </c>
      <c r="E72" s="53" t="s">
        <v>286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6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15" sqref="F12:K15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205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263</v>
      </c>
    </row>
    <row r="3" spans="1:8" ht="12.75">
      <c r="A3" s="22"/>
      <c r="B3" s="22"/>
      <c r="C3" s="22"/>
      <c r="D3" s="22"/>
      <c r="E3" s="22"/>
      <c r="F3" s="88" t="s">
        <v>299</v>
      </c>
      <c r="G3" s="88"/>
      <c r="H3" s="88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84" t="s">
        <v>20</v>
      </c>
      <c r="B8" s="82" t="s">
        <v>0</v>
      </c>
      <c r="C8" s="82" t="s">
        <v>1</v>
      </c>
      <c r="D8" s="82" t="s">
        <v>2</v>
      </c>
      <c r="E8" s="82" t="s">
        <v>3</v>
      </c>
      <c r="F8" s="77" t="s">
        <v>33</v>
      </c>
      <c r="G8" s="78"/>
      <c r="H8" s="79"/>
    </row>
    <row r="9" spans="1:8" s="32" customFormat="1" ht="12.75" customHeight="1">
      <c r="A9" s="85"/>
      <c r="B9" s="83"/>
      <c r="C9" s="83"/>
      <c r="D9" s="83"/>
      <c r="E9" s="83"/>
      <c r="F9" s="80" t="s">
        <v>23</v>
      </c>
      <c r="G9" s="86" t="s">
        <v>212</v>
      </c>
      <c r="H9" s="87"/>
    </row>
    <row r="10" spans="1:8" ht="65.25">
      <c r="A10" s="85"/>
      <c r="B10" s="83"/>
      <c r="C10" s="83"/>
      <c r="D10" s="83"/>
      <c r="E10" s="83"/>
      <c r="F10" s="81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298</v>
      </c>
      <c r="B15" s="6" t="s">
        <v>8</v>
      </c>
      <c r="C15" s="6" t="s">
        <v>18</v>
      </c>
      <c r="D15" s="6" t="s">
        <v>41</v>
      </c>
      <c r="E15" s="6" t="s">
        <v>297</v>
      </c>
      <c r="F15" s="9"/>
      <c r="G15" s="58"/>
      <c r="H15" s="9"/>
    </row>
    <row r="16" spans="1:8" ht="38.25" hidden="1">
      <c r="A16" s="3" t="s">
        <v>268</v>
      </c>
      <c r="B16" s="6" t="s">
        <v>8</v>
      </c>
      <c r="C16" s="6" t="s">
        <v>11</v>
      </c>
      <c r="D16" s="6" t="s">
        <v>266</v>
      </c>
      <c r="E16" s="6" t="s">
        <v>267</v>
      </c>
      <c r="F16" s="9">
        <f aca="true" t="shared" si="0" ref="F16:F25">SUM(G16:H16)</f>
        <v>0</v>
      </c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276</v>
      </c>
      <c r="B25" s="53" t="s">
        <v>8</v>
      </c>
      <c r="C25" s="53" t="s">
        <v>17</v>
      </c>
      <c r="D25" s="53" t="s">
        <v>277</v>
      </c>
      <c r="E25" s="53" t="s">
        <v>278</v>
      </c>
      <c r="F25" s="9">
        <f t="shared" si="0"/>
        <v>0</v>
      </c>
      <c r="G25" s="9"/>
      <c r="H25" s="9"/>
    </row>
    <row r="26" spans="1:8" ht="25.5">
      <c r="A26" s="3" t="s">
        <v>274</v>
      </c>
      <c r="B26" s="6" t="s">
        <v>13</v>
      </c>
      <c r="C26" s="6" t="s">
        <v>13</v>
      </c>
      <c r="D26" s="6" t="s">
        <v>266</v>
      </c>
      <c r="E26" s="6" t="s">
        <v>275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285</v>
      </c>
      <c r="B32" s="53" t="s">
        <v>18</v>
      </c>
      <c r="C32" s="53" t="s">
        <v>12</v>
      </c>
      <c r="D32" s="53" t="s">
        <v>283</v>
      </c>
      <c r="E32" s="53" t="s">
        <v>284</v>
      </c>
      <c r="F32" s="9"/>
      <c r="G32" s="9"/>
      <c r="H32" s="9"/>
    </row>
    <row r="33" spans="1:8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282</v>
      </c>
      <c r="B38" s="53" t="s">
        <v>11</v>
      </c>
      <c r="C38" s="53" t="s">
        <v>13</v>
      </c>
      <c r="D38" s="53" t="s">
        <v>279</v>
      </c>
      <c r="E38" s="53" t="s">
        <v>280</v>
      </c>
      <c r="F38" s="9"/>
      <c r="G38" s="9"/>
      <c r="H38" s="9"/>
    </row>
    <row r="39" spans="1:8" ht="12.75" hidden="1">
      <c r="A39" s="50" t="s">
        <v>281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270</v>
      </c>
      <c r="B50" s="6" t="s">
        <v>10</v>
      </c>
      <c r="C50" s="6" t="s">
        <v>13</v>
      </c>
      <c r="D50" s="6" t="s">
        <v>124</v>
      </c>
      <c r="E50" s="6" t="s">
        <v>269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273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273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2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52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290</v>
      </c>
      <c r="B66" s="53" t="s">
        <v>100</v>
      </c>
      <c r="C66" s="53" t="s">
        <v>8</v>
      </c>
      <c r="D66" s="53" t="s">
        <v>124</v>
      </c>
      <c r="E66" s="53" t="s">
        <v>289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287</v>
      </c>
      <c r="B72" s="53" t="s">
        <v>116</v>
      </c>
      <c r="C72" s="53" t="s">
        <v>15</v>
      </c>
      <c r="D72" s="53" t="s">
        <v>288</v>
      </c>
      <c r="E72" s="53" t="s">
        <v>286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52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52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52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52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52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52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52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52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204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263</v>
      </c>
    </row>
    <row r="3" spans="1:8" ht="12.75">
      <c r="A3" s="22"/>
      <c r="B3" s="22"/>
      <c r="C3" s="22"/>
      <c r="D3" s="22"/>
      <c r="E3" s="22"/>
      <c r="F3" s="88" t="s">
        <v>299</v>
      </c>
      <c r="G3" s="88"/>
      <c r="H3" s="88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294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84" t="s">
        <v>20</v>
      </c>
      <c r="B8" s="82" t="s">
        <v>0</v>
      </c>
      <c r="C8" s="82" t="s">
        <v>1</v>
      </c>
      <c r="D8" s="82" t="s">
        <v>2</v>
      </c>
      <c r="E8" s="82" t="s">
        <v>3</v>
      </c>
      <c r="F8" s="77" t="s">
        <v>33</v>
      </c>
      <c r="G8" s="78"/>
      <c r="H8" s="79"/>
    </row>
    <row r="9" spans="1:8" s="32" customFormat="1" ht="12.75" customHeight="1">
      <c r="A9" s="85"/>
      <c r="B9" s="83"/>
      <c r="C9" s="83"/>
      <c r="D9" s="83"/>
      <c r="E9" s="83"/>
      <c r="F9" s="80" t="s">
        <v>23</v>
      </c>
      <c r="G9" s="86" t="s">
        <v>212</v>
      </c>
      <c r="H9" s="87"/>
    </row>
    <row r="10" spans="1:8" ht="65.25">
      <c r="A10" s="85"/>
      <c r="B10" s="83"/>
      <c r="C10" s="83"/>
      <c r="D10" s="83"/>
      <c r="E10" s="83"/>
      <c r="F10" s="81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298</v>
      </c>
      <c r="B15" s="6" t="s">
        <v>8</v>
      </c>
      <c r="C15" s="6" t="s">
        <v>18</v>
      </c>
      <c r="D15" s="6" t="s">
        <v>41</v>
      </c>
      <c r="E15" s="6" t="s">
        <v>297</v>
      </c>
      <c r="F15" s="9"/>
      <c r="G15" s="58"/>
      <c r="H15" s="9"/>
    </row>
    <row r="16" spans="1:8" ht="38.25" hidden="1">
      <c r="A16" s="3" t="s">
        <v>268</v>
      </c>
      <c r="B16" s="6" t="s">
        <v>8</v>
      </c>
      <c r="C16" s="6" t="s">
        <v>11</v>
      </c>
      <c r="D16" s="6" t="s">
        <v>266</v>
      </c>
      <c r="E16" s="6" t="s">
        <v>267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276</v>
      </c>
      <c r="B25" s="53" t="s">
        <v>8</v>
      </c>
      <c r="C25" s="53" t="s">
        <v>17</v>
      </c>
      <c r="D25" s="53" t="s">
        <v>277</v>
      </c>
      <c r="E25" s="53" t="s">
        <v>278</v>
      </c>
      <c r="F25" s="9"/>
      <c r="G25" s="9"/>
      <c r="H25" s="9"/>
    </row>
    <row r="26" spans="1:8" ht="25.5">
      <c r="A26" s="3" t="s">
        <v>274</v>
      </c>
      <c r="B26" s="6" t="s">
        <v>13</v>
      </c>
      <c r="C26" s="6" t="s">
        <v>13</v>
      </c>
      <c r="D26" s="6" t="s">
        <v>266</v>
      </c>
      <c r="E26" s="6" t="s">
        <v>275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285</v>
      </c>
      <c r="B32" s="53" t="s">
        <v>18</v>
      </c>
      <c r="C32" s="53" t="s">
        <v>12</v>
      </c>
      <c r="D32" s="53" t="s">
        <v>283</v>
      </c>
      <c r="E32" s="53" t="s">
        <v>284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282</v>
      </c>
      <c r="B38" s="53" t="s">
        <v>11</v>
      </c>
      <c r="C38" s="53" t="s">
        <v>13</v>
      </c>
      <c r="D38" s="53" t="s">
        <v>279</v>
      </c>
      <c r="E38" s="53" t="s">
        <v>280</v>
      </c>
      <c r="F38" s="9"/>
      <c r="G38" s="9"/>
      <c r="H38" s="9"/>
    </row>
    <row r="39" spans="1:8" ht="12.75" hidden="1">
      <c r="A39" s="50" t="s">
        <v>281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270</v>
      </c>
      <c r="B50" s="6" t="s">
        <v>10</v>
      </c>
      <c r="C50" s="6" t="s">
        <v>13</v>
      </c>
      <c r="D50" s="6" t="s">
        <v>124</v>
      </c>
      <c r="E50" s="6" t="s">
        <v>269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273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273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290</v>
      </c>
      <c r="B66" s="53" t="s">
        <v>100</v>
      </c>
      <c r="C66" s="53" t="s">
        <v>8</v>
      </c>
      <c r="D66" s="53" t="s">
        <v>124</v>
      </c>
      <c r="E66" s="53" t="s">
        <v>289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287</v>
      </c>
      <c r="B72" s="53" t="s">
        <v>116</v>
      </c>
      <c r="C72" s="53" t="s">
        <v>15</v>
      </c>
      <c r="D72" s="53" t="s">
        <v>288</v>
      </c>
      <c r="E72" s="53" t="s">
        <v>286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263</v>
      </c>
    </row>
    <row r="3" spans="1:8" ht="12.75">
      <c r="A3" s="22"/>
      <c r="B3" s="22"/>
      <c r="C3" s="22"/>
      <c r="D3" s="22"/>
      <c r="E3" s="22"/>
      <c r="F3" s="88" t="s">
        <v>299</v>
      </c>
      <c r="G3" s="88"/>
      <c r="H3" s="88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84" t="s">
        <v>20</v>
      </c>
      <c r="B8" s="82" t="s">
        <v>0</v>
      </c>
      <c r="C8" s="82" t="s">
        <v>1</v>
      </c>
      <c r="D8" s="82" t="s">
        <v>2</v>
      </c>
      <c r="E8" s="82" t="s">
        <v>3</v>
      </c>
      <c r="F8" s="77" t="s">
        <v>33</v>
      </c>
      <c r="G8" s="78"/>
      <c r="H8" s="79"/>
    </row>
    <row r="9" spans="1:8" s="32" customFormat="1" ht="12.75" customHeight="1">
      <c r="A9" s="85"/>
      <c r="B9" s="83"/>
      <c r="C9" s="83"/>
      <c r="D9" s="83"/>
      <c r="E9" s="83"/>
      <c r="F9" s="80" t="s">
        <v>23</v>
      </c>
      <c r="G9" s="86" t="s">
        <v>212</v>
      </c>
      <c r="H9" s="87"/>
    </row>
    <row r="10" spans="1:8" ht="65.25">
      <c r="A10" s="85"/>
      <c r="B10" s="83"/>
      <c r="C10" s="83"/>
      <c r="D10" s="83"/>
      <c r="E10" s="83"/>
      <c r="F10" s="81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298</v>
      </c>
      <c r="B15" s="6" t="s">
        <v>8</v>
      </c>
      <c r="C15" s="6" t="s">
        <v>18</v>
      </c>
      <c r="D15" s="6" t="s">
        <v>41</v>
      </c>
      <c r="E15" s="6" t="s">
        <v>297</v>
      </c>
      <c r="F15" s="9"/>
      <c r="G15" s="58"/>
      <c r="H15" s="9"/>
    </row>
    <row r="16" spans="1:8" ht="38.25" hidden="1">
      <c r="A16" s="3" t="s">
        <v>268</v>
      </c>
      <c r="B16" s="6" t="s">
        <v>8</v>
      </c>
      <c r="C16" s="6" t="s">
        <v>11</v>
      </c>
      <c r="D16" s="6" t="s">
        <v>266</v>
      </c>
      <c r="E16" s="6" t="s">
        <v>267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276</v>
      </c>
      <c r="B25" s="53" t="s">
        <v>8</v>
      </c>
      <c r="C25" s="53" t="s">
        <v>17</v>
      </c>
      <c r="D25" s="53" t="s">
        <v>277</v>
      </c>
      <c r="E25" s="53" t="s">
        <v>278</v>
      </c>
      <c r="F25" s="9"/>
      <c r="G25" s="9"/>
      <c r="H25" s="9"/>
    </row>
    <row r="26" spans="1:8" ht="25.5">
      <c r="A26" s="3" t="s">
        <v>274</v>
      </c>
      <c r="B26" s="6" t="s">
        <v>13</v>
      </c>
      <c r="C26" s="6" t="s">
        <v>13</v>
      </c>
      <c r="D26" s="6" t="s">
        <v>266</v>
      </c>
      <c r="E26" s="6" t="s">
        <v>275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285</v>
      </c>
      <c r="B32" s="53" t="s">
        <v>18</v>
      </c>
      <c r="C32" s="53" t="s">
        <v>12</v>
      </c>
      <c r="D32" s="53" t="s">
        <v>283</v>
      </c>
      <c r="E32" s="53" t="s">
        <v>284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282</v>
      </c>
      <c r="B38" s="53" t="s">
        <v>11</v>
      </c>
      <c r="C38" s="53" t="s">
        <v>13</v>
      </c>
      <c r="D38" s="53" t="s">
        <v>279</v>
      </c>
      <c r="E38" s="53" t="s">
        <v>280</v>
      </c>
      <c r="F38" s="9"/>
      <c r="G38" s="9"/>
      <c r="H38" s="9"/>
    </row>
    <row r="39" spans="1:8" ht="12.75" hidden="1">
      <c r="A39" s="50" t="s">
        <v>281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270</v>
      </c>
      <c r="B50" s="6" t="s">
        <v>10</v>
      </c>
      <c r="C50" s="6" t="s">
        <v>13</v>
      </c>
      <c r="D50" s="6" t="s">
        <v>124</v>
      </c>
      <c r="E50" s="6" t="s">
        <v>269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273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273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6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290</v>
      </c>
      <c r="B66" s="53" t="s">
        <v>100</v>
      </c>
      <c r="C66" s="53" t="s">
        <v>8</v>
      </c>
      <c r="D66" s="53" t="s">
        <v>124</v>
      </c>
      <c r="E66" s="53" t="s">
        <v>289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52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287</v>
      </c>
      <c r="B72" s="53" t="s">
        <v>116</v>
      </c>
      <c r="C72" s="53" t="s">
        <v>15</v>
      </c>
      <c r="D72" s="53" t="s">
        <v>288</v>
      </c>
      <c r="E72" s="53" t="s">
        <v>286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202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263</v>
      </c>
    </row>
    <row r="3" spans="1:8" ht="12.75">
      <c r="A3" s="22"/>
      <c r="B3" s="22"/>
      <c r="C3" s="22"/>
      <c r="D3" s="22"/>
      <c r="E3" s="22"/>
      <c r="F3" s="88" t="s">
        <v>299</v>
      </c>
      <c r="G3" s="88"/>
      <c r="H3" s="88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84" t="s">
        <v>20</v>
      </c>
      <c r="B8" s="82" t="s">
        <v>0</v>
      </c>
      <c r="C8" s="82" t="s">
        <v>1</v>
      </c>
      <c r="D8" s="82" t="s">
        <v>2</v>
      </c>
      <c r="E8" s="82" t="s">
        <v>3</v>
      </c>
      <c r="F8" s="77" t="s">
        <v>33</v>
      </c>
      <c r="G8" s="78"/>
      <c r="H8" s="79"/>
    </row>
    <row r="9" spans="1:8" s="32" customFormat="1" ht="12.75" customHeight="1">
      <c r="A9" s="85"/>
      <c r="B9" s="83"/>
      <c r="C9" s="83"/>
      <c r="D9" s="83"/>
      <c r="E9" s="83"/>
      <c r="F9" s="80" t="s">
        <v>23</v>
      </c>
      <c r="G9" s="86" t="s">
        <v>212</v>
      </c>
      <c r="H9" s="87"/>
    </row>
    <row r="10" spans="1:8" ht="65.25">
      <c r="A10" s="85"/>
      <c r="B10" s="83"/>
      <c r="C10" s="83"/>
      <c r="D10" s="83"/>
      <c r="E10" s="83"/>
      <c r="F10" s="81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298</v>
      </c>
      <c r="B15" s="6" t="s">
        <v>8</v>
      </c>
      <c r="C15" s="6" t="s">
        <v>18</v>
      </c>
      <c r="D15" s="6" t="s">
        <v>41</v>
      </c>
      <c r="E15" s="6" t="s">
        <v>297</v>
      </c>
      <c r="F15" s="9"/>
      <c r="G15" s="9"/>
      <c r="H15" s="9"/>
    </row>
    <row r="16" spans="1:8" ht="38.25" hidden="1">
      <c r="A16" s="3" t="s">
        <v>268</v>
      </c>
      <c r="B16" s="6" t="s">
        <v>8</v>
      </c>
      <c r="C16" s="6" t="s">
        <v>11</v>
      </c>
      <c r="D16" s="6" t="s">
        <v>266</v>
      </c>
      <c r="E16" s="6" t="s">
        <v>267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276</v>
      </c>
      <c r="B25" s="53" t="s">
        <v>8</v>
      </c>
      <c r="C25" s="53" t="s">
        <v>17</v>
      </c>
      <c r="D25" s="53" t="s">
        <v>277</v>
      </c>
      <c r="E25" s="53" t="s">
        <v>278</v>
      </c>
      <c r="F25" s="9"/>
      <c r="G25" s="9"/>
      <c r="H25" s="9"/>
    </row>
    <row r="26" spans="1:8" ht="25.5">
      <c r="A26" s="3" t="s">
        <v>274</v>
      </c>
      <c r="B26" s="6" t="s">
        <v>13</v>
      </c>
      <c r="C26" s="6" t="s">
        <v>13</v>
      </c>
      <c r="D26" s="6" t="s">
        <v>266</v>
      </c>
      <c r="E26" s="6" t="s">
        <v>275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285</v>
      </c>
      <c r="B32" s="53" t="s">
        <v>18</v>
      </c>
      <c r="C32" s="53" t="s">
        <v>12</v>
      </c>
      <c r="D32" s="53" t="s">
        <v>283</v>
      </c>
      <c r="E32" s="53" t="s">
        <v>284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282</v>
      </c>
      <c r="B38" s="53" t="s">
        <v>11</v>
      </c>
      <c r="C38" s="53" t="s">
        <v>13</v>
      </c>
      <c r="D38" s="53" t="s">
        <v>279</v>
      </c>
      <c r="E38" s="53" t="s">
        <v>280</v>
      </c>
      <c r="F38" s="9"/>
      <c r="G38" s="9"/>
      <c r="H38" s="9"/>
    </row>
    <row r="39" spans="1:8" ht="12.75" hidden="1">
      <c r="A39" s="50" t="s">
        <v>281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270</v>
      </c>
      <c r="B50" s="6" t="s">
        <v>10</v>
      </c>
      <c r="C50" s="6" t="s">
        <v>13</v>
      </c>
      <c r="D50" s="6" t="s">
        <v>124</v>
      </c>
      <c r="E50" s="6" t="s">
        <v>269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273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273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290</v>
      </c>
      <c r="B66" s="53" t="s">
        <v>100</v>
      </c>
      <c r="C66" s="53" t="s">
        <v>8</v>
      </c>
      <c r="D66" s="53" t="s">
        <v>124</v>
      </c>
      <c r="E66" s="53" t="s">
        <v>289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287</v>
      </c>
      <c r="B72" s="53" t="s">
        <v>116</v>
      </c>
      <c r="C72" s="53" t="s">
        <v>15</v>
      </c>
      <c r="D72" s="53" t="s">
        <v>288</v>
      </c>
      <c r="E72" s="53" t="s">
        <v>286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263</v>
      </c>
    </row>
    <row r="3" spans="1:8" ht="12.75">
      <c r="A3" s="22"/>
      <c r="B3" s="22"/>
      <c r="C3" s="22"/>
      <c r="D3" s="22"/>
      <c r="E3" s="22"/>
      <c r="F3" s="88" t="s">
        <v>299</v>
      </c>
      <c r="G3" s="88"/>
      <c r="H3" s="88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84" t="s">
        <v>20</v>
      </c>
      <c r="B8" s="82" t="s">
        <v>0</v>
      </c>
      <c r="C8" s="82" t="s">
        <v>1</v>
      </c>
      <c r="D8" s="82" t="s">
        <v>2</v>
      </c>
      <c r="E8" s="82" t="s">
        <v>3</v>
      </c>
      <c r="F8" s="77" t="s">
        <v>33</v>
      </c>
      <c r="G8" s="78"/>
      <c r="H8" s="79"/>
    </row>
    <row r="9" spans="1:8" s="32" customFormat="1" ht="12.75" customHeight="1">
      <c r="A9" s="85"/>
      <c r="B9" s="83"/>
      <c r="C9" s="83"/>
      <c r="D9" s="83"/>
      <c r="E9" s="83"/>
      <c r="F9" s="80" t="s">
        <v>23</v>
      </c>
      <c r="G9" s="86" t="s">
        <v>212</v>
      </c>
      <c r="H9" s="87"/>
    </row>
    <row r="10" spans="1:8" ht="65.25">
      <c r="A10" s="85"/>
      <c r="B10" s="83"/>
      <c r="C10" s="83"/>
      <c r="D10" s="83"/>
      <c r="E10" s="83"/>
      <c r="F10" s="81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298</v>
      </c>
      <c r="B15" s="6" t="s">
        <v>8</v>
      </c>
      <c r="C15" s="6" t="s">
        <v>18</v>
      </c>
      <c r="D15" s="6" t="s">
        <v>41</v>
      </c>
      <c r="E15" s="6" t="s">
        <v>297</v>
      </c>
      <c r="F15" s="9"/>
      <c r="G15" s="58"/>
      <c r="H15" s="9"/>
    </row>
    <row r="16" spans="1:8" ht="38.25" hidden="1">
      <c r="A16" s="3" t="s">
        <v>268</v>
      </c>
      <c r="B16" s="6" t="s">
        <v>8</v>
      </c>
      <c r="C16" s="6" t="s">
        <v>11</v>
      </c>
      <c r="D16" s="6" t="s">
        <v>266</v>
      </c>
      <c r="E16" s="6" t="s">
        <v>267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276</v>
      </c>
      <c r="B25" s="53" t="s">
        <v>8</v>
      </c>
      <c r="C25" s="53" t="s">
        <v>17</v>
      </c>
      <c r="D25" s="53" t="s">
        <v>277</v>
      </c>
      <c r="E25" s="53" t="s">
        <v>278</v>
      </c>
      <c r="F25" s="9"/>
      <c r="G25" s="9"/>
      <c r="H25" s="9"/>
    </row>
    <row r="26" spans="1:8" ht="25.5">
      <c r="A26" s="3" t="s">
        <v>274</v>
      </c>
      <c r="B26" s="6" t="s">
        <v>13</v>
      </c>
      <c r="C26" s="6" t="s">
        <v>13</v>
      </c>
      <c r="D26" s="6" t="s">
        <v>266</v>
      </c>
      <c r="E26" s="6" t="s">
        <v>275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285</v>
      </c>
      <c r="B32" s="53" t="s">
        <v>18</v>
      </c>
      <c r="C32" s="53" t="s">
        <v>12</v>
      </c>
      <c r="D32" s="53" t="s">
        <v>283</v>
      </c>
      <c r="E32" s="53" t="s">
        <v>284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282</v>
      </c>
      <c r="B38" s="53" t="s">
        <v>11</v>
      </c>
      <c r="C38" s="53" t="s">
        <v>13</v>
      </c>
      <c r="D38" s="53" t="s">
        <v>279</v>
      </c>
      <c r="E38" s="53" t="s">
        <v>280</v>
      </c>
      <c r="F38" s="9"/>
      <c r="G38" s="9"/>
      <c r="H38" s="9"/>
    </row>
    <row r="39" spans="1:8" ht="12.75" hidden="1">
      <c r="A39" s="50" t="s">
        <v>281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270</v>
      </c>
      <c r="B50" s="6" t="s">
        <v>10</v>
      </c>
      <c r="C50" s="6" t="s">
        <v>13</v>
      </c>
      <c r="D50" s="6" t="s">
        <v>124</v>
      </c>
      <c r="E50" s="6" t="s">
        <v>269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273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273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290</v>
      </c>
      <c r="B66" s="53" t="s">
        <v>100</v>
      </c>
      <c r="C66" s="53" t="s">
        <v>8</v>
      </c>
      <c r="D66" s="53" t="s">
        <v>124</v>
      </c>
      <c r="E66" s="53" t="s">
        <v>289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287</v>
      </c>
      <c r="B72" s="53" t="s">
        <v>116</v>
      </c>
      <c r="C72" s="53" t="s">
        <v>15</v>
      </c>
      <c r="D72" s="53" t="s">
        <v>288</v>
      </c>
      <c r="E72" s="53" t="s">
        <v>286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Кондопожский 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Минин А.Б.</dc:creator>
  <cp:keywords/>
  <dc:description/>
  <cp:lastModifiedBy>Анна Маслякова</cp:lastModifiedBy>
  <cp:lastPrinted>2022-03-30T12:58:42Z</cp:lastPrinted>
  <dcterms:created xsi:type="dcterms:W3CDTF">2001-03-20T09:20:47Z</dcterms:created>
  <dcterms:modified xsi:type="dcterms:W3CDTF">2024-03-13T15:26:09Z</dcterms:modified>
  <cp:category/>
  <cp:version/>
  <cp:contentType/>
  <cp:contentStatus/>
</cp:coreProperties>
</file>